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Балансы 110 кВ\Образцы\"/>
    </mc:Choice>
  </mc:AlternateContent>
  <bookViews>
    <workbookView xWindow="240" yWindow="30" windowWidth="20115" windowHeight="7755"/>
  </bookViews>
  <sheets>
    <sheet name="ВЛ-110кВ_СТЭЦ-ПС_Мера" sheetId="1" r:id="rId1"/>
  </sheets>
  <calcPr calcId="162913"/>
</workbook>
</file>

<file path=xl/calcChain.xml><?xml version="1.0" encoding="utf-8"?>
<calcChain xmlns="http://schemas.openxmlformats.org/spreadsheetml/2006/main">
  <c r="AM29" i="1" l="1"/>
  <c r="AC14" i="1"/>
  <c r="AC15" i="1"/>
  <c r="G9" i="1" l="1"/>
  <c r="U208" i="1" s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14" i="1"/>
  <c r="U14" i="1" l="1"/>
  <c r="U395" i="1"/>
  <c r="U397" i="1"/>
  <c r="U393" i="1"/>
  <c r="O399" i="1"/>
  <c r="U391" i="1"/>
  <c r="U389" i="1"/>
  <c r="U387" i="1"/>
  <c r="U385" i="1"/>
  <c r="U383" i="1"/>
  <c r="U381" i="1"/>
  <c r="U379" i="1"/>
  <c r="U377" i="1"/>
  <c r="U375" i="1"/>
  <c r="U373" i="1"/>
  <c r="U371" i="1"/>
  <c r="U369" i="1"/>
  <c r="U367" i="1"/>
  <c r="U365" i="1"/>
  <c r="U363" i="1"/>
  <c r="U361" i="1"/>
  <c r="U359" i="1"/>
  <c r="U357" i="1"/>
  <c r="U355" i="1"/>
  <c r="U353" i="1"/>
  <c r="U351" i="1"/>
  <c r="U349" i="1"/>
  <c r="U347" i="1"/>
  <c r="U345" i="1"/>
  <c r="U343" i="1"/>
  <c r="U341" i="1"/>
  <c r="U339" i="1"/>
  <c r="U337" i="1"/>
  <c r="U335" i="1"/>
  <c r="U333" i="1"/>
  <c r="U331" i="1"/>
  <c r="U329" i="1"/>
  <c r="U327" i="1"/>
  <c r="U325" i="1"/>
  <c r="U323" i="1"/>
  <c r="U321" i="1"/>
  <c r="U319" i="1"/>
  <c r="U317" i="1"/>
  <c r="U315" i="1"/>
  <c r="U313" i="1"/>
  <c r="U311" i="1"/>
  <c r="U309" i="1"/>
  <c r="U307" i="1"/>
  <c r="U305" i="1"/>
  <c r="U303" i="1"/>
  <c r="U301" i="1"/>
  <c r="U299" i="1"/>
  <c r="U297" i="1"/>
  <c r="U295" i="1"/>
  <c r="U293" i="1"/>
  <c r="U291" i="1"/>
  <c r="U289" i="1"/>
  <c r="U287" i="1"/>
  <c r="U285" i="1"/>
  <c r="U283" i="1"/>
  <c r="U281" i="1"/>
  <c r="U279" i="1"/>
  <c r="U277" i="1"/>
  <c r="U275" i="1"/>
  <c r="U273" i="1"/>
  <c r="U271" i="1"/>
  <c r="U269" i="1"/>
  <c r="U267" i="1"/>
  <c r="U265" i="1"/>
  <c r="U263" i="1"/>
  <c r="U261" i="1"/>
  <c r="U259" i="1"/>
  <c r="U257" i="1"/>
  <c r="U255" i="1"/>
  <c r="U253" i="1"/>
  <c r="U251" i="1"/>
  <c r="U249" i="1"/>
  <c r="U247" i="1"/>
  <c r="U245" i="1"/>
  <c r="U243" i="1"/>
  <c r="U241" i="1"/>
  <c r="U239" i="1"/>
  <c r="U237" i="1"/>
  <c r="U235" i="1"/>
  <c r="U233" i="1"/>
  <c r="U231" i="1"/>
  <c r="U229" i="1"/>
  <c r="U227" i="1"/>
  <c r="U224" i="1"/>
  <c r="U220" i="1"/>
  <c r="U216" i="1"/>
  <c r="U212" i="1"/>
  <c r="U16" i="1"/>
  <c r="U18" i="1"/>
  <c r="U20" i="1"/>
  <c r="U22" i="1"/>
  <c r="U24" i="1"/>
  <c r="U26" i="1"/>
  <c r="U28" i="1"/>
  <c r="U30" i="1"/>
  <c r="U32" i="1"/>
  <c r="U34" i="1"/>
  <c r="U36" i="1"/>
  <c r="U38" i="1"/>
  <c r="U40" i="1"/>
  <c r="U42" i="1"/>
  <c r="U44" i="1"/>
  <c r="U46" i="1"/>
  <c r="U48" i="1"/>
  <c r="U50" i="1"/>
  <c r="U52" i="1"/>
  <c r="U54" i="1"/>
  <c r="U56" i="1"/>
  <c r="U58" i="1"/>
  <c r="U60" i="1"/>
  <c r="U62" i="1"/>
  <c r="U64" i="1"/>
  <c r="U66" i="1"/>
  <c r="U68" i="1"/>
  <c r="U70" i="1"/>
  <c r="U72" i="1"/>
  <c r="U74" i="1"/>
  <c r="U76" i="1"/>
  <c r="U78" i="1"/>
  <c r="U80" i="1"/>
  <c r="U82" i="1"/>
  <c r="U84" i="1"/>
  <c r="U86" i="1"/>
  <c r="U88" i="1"/>
  <c r="U90" i="1"/>
  <c r="U92" i="1"/>
  <c r="U94" i="1"/>
  <c r="U96" i="1"/>
  <c r="U98" i="1"/>
  <c r="U100" i="1"/>
  <c r="U102" i="1"/>
  <c r="U104" i="1"/>
  <c r="U106" i="1"/>
  <c r="U108" i="1"/>
  <c r="U110" i="1"/>
  <c r="U112" i="1"/>
  <c r="U114" i="1"/>
  <c r="U116" i="1"/>
  <c r="U118" i="1"/>
  <c r="U120" i="1"/>
  <c r="U122" i="1"/>
  <c r="U124" i="1"/>
  <c r="U126" i="1"/>
  <c r="U128" i="1"/>
  <c r="U130" i="1"/>
  <c r="U132" i="1"/>
  <c r="U134" i="1"/>
  <c r="U136" i="1"/>
  <c r="U138" i="1"/>
  <c r="U140" i="1"/>
  <c r="U142" i="1"/>
  <c r="U144" i="1"/>
  <c r="U146" i="1"/>
  <c r="U148" i="1"/>
  <c r="U150" i="1"/>
  <c r="U152" i="1"/>
  <c r="U154" i="1"/>
  <c r="U156" i="1"/>
  <c r="U158" i="1"/>
  <c r="U160" i="1"/>
  <c r="U162" i="1"/>
  <c r="U164" i="1"/>
  <c r="U166" i="1"/>
  <c r="U168" i="1"/>
  <c r="U170" i="1"/>
  <c r="U172" i="1"/>
  <c r="U174" i="1"/>
  <c r="U176" i="1"/>
  <c r="U178" i="1"/>
  <c r="U180" i="1"/>
  <c r="U182" i="1"/>
  <c r="U184" i="1"/>
  <c r="U186" i="1"/>
  <c r="U188" i="1"/>
  <c r="U190" i="1"/>
  <c r="U192" i="1"/>
  <c r="U194" i="1"/>
  <c r="U196" i="1"/>
  <c r="U198" i="1"/>
  <c r="U200" i="1"/>
  <c r="U202" i="1"/>
  <c r="U204" i="1"/>
  <c r="U15" i="1"/>
  <c r="U17" i="1"/>
  <c r="U19" i="1"/>
  <c r="U21" i="1"/>
  <c r="U23" i="1"/>
  <c r="U25" i="1"/>
  <c r="U27" i="1"/>
  <c r="U29" i="1"/>
  <c r="U31" i="1"/>
  <c r="U33" i="1"/>
  <c r="U35" i="1"/>
  <c r="U37" i="1"/>
  <c r="U39" i="1"/>
  <c r="U41" i="1"/>
  <c r="U43" i="1"/>
  <c r="U45" i="1"/>
  <c r="U47" i="1"/>
  <c r="U49" i="1"/>
  <c r="U51" i="1"/>
  <c r="U53" i="1"/>
  <c r="U55" i="1"/>
  <c r="U57" i="1"/>
  <c r="U59" i="1"/>
  <c r="U61" i="1"/>
  <c r="U63" i="1"/>
  <c r="U65" i="1"/>
  <c r="U67" i="1"/>
  <c r="U69" i="1"/>
  <c r="U71" i="1"/>
  <c r="U73" i="1"/>
  <c r="U75" i="1"/>
  <c r="U77" i="1"/>
  <c r="U79" i="1"/>
  <c r="U81" i="1"/>
  <c r="U83" i="1"/>
  <c r="U85" i="1"/>
  <c r="U87" i="1"/>
  <c r="U89" i="1"/>
  <c r="U91" i="1"/>
  <c r="U93" i="1"/>
  <c r="U95" i="1"/>
  <c r="U97" i="1"/>
  <c r="U99" i="1"/>
  <c r="U101" i="1"/>
  <c r="U103" i="1"/>
  <c r="U105" i="1"/>
  <c r="U107" i="1"/>
  <c r="U109" i="1"/>
  <c r="U111" i="1"/>
  <c r="U113" i="1"/>
  <c r="U115" i="1"/>
  <c r="U117" i="1"/>
  <c r="U119" i="1"/>
  <c r="U121" i="1"/>
  <c r="U123" i="1"/>
  <c r="U125" i="1"/>
  <c r="U127" i="1"/>
  <c r="U129" i="1"/>
  <c r="U131" i="1"/>
  <c r="U133" i="1"/>
  <c r="U135" i="1"/>
  <c r="U137" i="1"/>
  <c r="U139" i="1"/>
  <c r="U141" i="1"/>
  <c r="U143" i="1"/>
  <c r="U145" i="1"/>
  <c r="U147" i="1"/>
  <c r="U149" i="1"/>
  <c r="U151" i="1"/>
  <c r="U153" i="1"/>
  <c r="U155" i="1"/>
  <c r="U157" i="1"/>
  <c r="U159" i="1"/>
  <c r="U161" i="1"/>
  <c r="U163" i="1"/>
  <c r="U165" i="1"/>
  <c r="U167" i="1"/>
  <c r="U169" i="1"/>
  <c r="U171" i="1"/>
  <c r="U173" i="1"/>
  <c r="U175" i="1"/>
  <c r="U177" i="1"/>
  <c r="U179" i="1"/>
  <c r="U181" i="1"/>
  <c r="U183" i="1"/>
  <c r="U185" i="1"/>
  <c r="U187" i="1"/>
  <c r="U189" i="1"/>
  <c r="U191" i="1"/>
  <c r="U193" i="1"/>
  <c r="U195" i="1"/>
  <c r="U197" i="1"/>
  <c r="U199" i="1"/>
  <c r="U201" i="1"/>
  <c r="U203" i="1"/>
  <c r="U205" i="1"/>
  <c r="U207" i="1"/>
  <c r="U209" i="1"/>
  <c r="U211" i="1"/>
  <c r="U213" i="1"/>
  <c r="U215" i="1"/>
  <c r="U217" i="1"/>
  <c r="U219" i="1"/>
  <c r="U221" i="1"/>
  <c r="U223" i="1"/>
  <c r="U225" i="1"/>
  <c r="U398" i="1"/>
  <c r="U396" i="1"/>
  <c r="U394" i="1"/>
  <c r="U392" i="1"/>
  <c r="U390" i="1"/>
  <c r="U388" i="1"/>
  <c r="U386" i="1"/>
  <c r="U384" i="1"/>
  <c r="U382" i="1"/>
  <c r="U380" i="1"/>
  <c r="U378" i="1"/>
  <c r="U376" i="1"/>
  <c r="U374" i="1"/>
  <c r="U372" i="1"/>
  <c r="U370" i="1"/>
  <c r="U368" i="1"/>
  <c r="U366" i="1"/>
  <c r="U364" i="1"/>
  <c r="U362" i="1"/>
  <c r="U360" i="1"/>
  <c r="U358" i="1"/>
  <c r="U356" i="1"/>
  <c r="U354" i="1"/>
  <c r="U352" i="1"/>
  <c r="U350" i="1"/>
  <c r="U348" i="1"/>
  <c r="U346" i="1"/>
  <c r="U344" i="1"/>
  <c r="U342" i="1"/>
  <c r="U340" i="1"/>
  <c r="U338" i="1"/>
  <c r="U336" i="1"/>
  <c r="U334" i="1"/>
  <c r="U332" i="1"/>
  <c r="U330" i="1"/>
  <c r="U328" i="1"/>
  <c r="U326" i="1"/>
  <c r="U324" i="1"/>
  <c r="U322" i="1"/>
  <c r="U320" i="1"/>
  <c r="U318" i="1"/>
  <c r="U316" i="1"/>
  <c r="U314" i="1"/>
  <c r="U312" i="1"/>
  <c r="U310" i="1"/>
  <c r="U308" i="1"/>
  <c r="U306" i="1"/>
  <c r="U304" i="1"/>
  <c r="U302" i="1"/>
  <c r="U300" i="1"/>
  <c r="U298" i="1"/>
  <c r="U296" i="1"/>
  <c r="U294" i="1"/>
  <c r="U292" i="1"/>
  <c r="U290" i="1"/>
  <c r="U288" i="1"/>
  <c r="U286" i="1"/>
  <c r="U284" i="1"/>
  <c r="U282" i="1"/>
  <c r="U280" i="1"/>
  <c r="U278" i="1"/>
  <c r="U276" i="1"/>
  <c r="U274" i="1"/>
  <c r="U272" i="1"/>
  <c r="U270" i="1"/>
  <c r="U268" i="1"/>
  <c r="U266" i="1"/>
  <c r="U264" i="1"/>
  <c r="U262" i="1"/>
  <c r="U260" i="1"/>
  <c r="U258" i="1"/>
  <c r="U256" i="1"/>
  <c r="U254" i="1"/>
  <c r="U252" i="1"/>
  <c r="U250" i="1"/>
  <c r="U248" i="1"/>
  <c r="U246" i="1"/>
  <c r="U244" i="1"/>
  <c r="U242" i="1"/>
  <c r="U240" i="1"/>
  <c r="U238" i="1"/>
  <c r="U236" i="1"/>
  <c r="U234" i="1"/>
  <c r="U232" i="1"/>
  <c r="U230" i="1"/>
  <c r="U228" i="1"/>
  <c r="U226" i="1"/>
  <c r="U222" i="1"/>
  <c r="U218" i="1"/>
  <c r="U214" i="1"/>
  <c r="U210" i="1"/>
  <c r="U206" i="1"/>
  <c r="K15" i="1"/>
  <c r="Q15" i="1" s="1"/>
  <c r="S15" i="1" s="1"/>
  <c r="K16" i="1"/>
  <c r="Q16" i="1" s="1"/>
  <c r="K17" i="1"/>
  <c r="Q17" i="1" s="1"/>
  <c r="S17" i="1" s="1"/>
  <c r="K18" i="1"/>
  <c r="Q18" i="1" s="1"/>
  <c r="K19" i="1"/>
  <c r="Q19" i="1" s="1"/>
  <c r="S19" i="1" s="1"/>
  <c r="K20" i="1"/>
  <c r="Q20" i="1" s="1"/>
  <c r="S20" i="1" s="1"/>
  <c r="K21" i="1"/>
  <c r="Q21" i="1" s="1"/>
  <c r="S21" i="1" s="1"/>
  <c r="K22" i="1"/>
  <c r="Q22" i="1" s="1"/>
  <c r="K23" i="1"/>
  <c r="Q23" i="1" s="1"/>
  <c r="K24" i="1"/>
  <c r="Q24" i="1" s="1"/>
  <c r="K25" i="1"/>
  <c r="Q25" i="1" s="1"/>
  <c r="K26" i="1"/>
  <c r="Q26" i="1" s="1"/>
  <c r="K27" i="1"/>
  <c r="Q27" i="1" s="1"/>
  <c r="S27" i="1" s="1"/>
  <c r="K28" i="1"/>
  <c r="Q28" i="1" s="1"/>
  <c r="S28" i="1" s="1"/>
  <c r="K29" i="1"/>
  <c r="Q29" i="1" s="1"/>
  <c r="S29" i="1" s="1"/>
  <c r="K30" i="1"/>
  <c r="Q30" i="1" s="1"/>
  <c r="S30" i="1" s="1"/>
  <c r="K31" i="1"/>
  <c r="Q31" i="1" s="1"/>
  <c r="S31" i="1" s="1"/>
  <c r="K32" i="1"/>
  <c r="Q32" i="1" s="1"/>
  <c r="S32" i="1" s="1"/>
  <c r="K33" i="1"/>
  <c r="Q33" i="1" s="1"/>
  <c r="K34" i="1"/>
  <c r="Q34" i="1" s="1"/>
  <c r="K35" i="1"/>
  <c r="Q35" i="1" s="1"/>
  <c r="S35" i="1" s="1"/>
  <c r="K36" i="1"/>
  <c r="Q36" i="1" s="1"/>
  <c r="S36" i="1" s="1"/>
  <c r="K37" i="1"/>
  <c r="Q37" i="1" s="1"/>
  <c r="K38" i="1"/>
  <c r="Q38" i="1" s="1"/>
  <c r="S38" i="1" s="1"/>
  <c r="K39" i="1"/>
  <c r="Q39" i="1" s="1"/>
  <c r="S39" i="1" s="1"/>
  <c r="K40" i="1"/>
  <c r="Q40" i="1" s="1"/>
  <c r="K41" i="1"/>
  <c r="Q41" i="1" s="1"/>
  <c r="K42" i="1"/>
  <c r="Q42" i="1" s="1"/>
  <c r="S42" i="1" s="1"/>
  <c r="K43" i="1"/>
  <c r="Q43" i="1" s="1"/>
  <c r="S43" i="1" s="1"/>
  <c r="K44" i="1"/>
  <c r="Q44" i="1" s="1"/>
  <c r="S44" i="1" s="1"/>
  <c r="K45" i="1"/>
  <c r="Q45" i="1" s="1"/>
  <c r="S45" i="1" s="1"/>
  <c r="K46" i="1"/>
  <c r="Q46" i="1" s="1"/>
  <c r="K47" i="1"/>
  <c r="Q47" i="1" s="1"/>
  <c r="K48" i="1"/>
  <c r="Q48" i="1" s="1"/>
  <c r="K49" i="1"/>
  <c r="Q49" i="1" s="1"/>
  <c r="S49" i="1" s="1"/>
  <c r="K50" i="1"/>
  <c r="Q50" i="1" s="1"/>
  <c r="S50" i="1" s="1"/>
  <c r="K51" i="1"/>
  <c r="Q51" i="1" s="1"/>
  <c r="S51" i="1" s="1"/>
  <c r="K52" i="1"/>
  <c r="Q52" i="1" s="1"/>
  <c r="S52" i="1" s="1"/>
  <c r="K53" i="1"/>
  <c r="Q53" i="1" s="1"/>
  <c r="S53" i="1" s="1"/>
  <c r="K54" i="1"/>
  <c r="Q54" i="1" s="1"/>
  <c r="K55" i="1"/>
  <c r="Q55" i="1" s="1"/>
  <c r="K56" i="1"/>
  <c r="Q56" i="1" s="1"/>
  <c r="K57" i="1"/>
  <c r="Q57" i="1" s="1"/>
  <c r="K58" i="1"/>
  <c r="Q58" i="1" s="1"/>
  <c r="K59" i="1"/>
  <c r="Q59" i="1" s="1"/>
  <c r="S59" i="1" s="1"/>
  <c r="K60" i="1"/>
  <c r="Q60" i="1" s="1"/>
  <c r="K61" i="1"/>
  <c r="Q61" i="1" s="1"/>
  <c r="S61" i="1" s="1"/>
  <c r="K62" i="1"/>
  <c r="Q62" i="1" s="1"/>
  <c r="S62" i="1" s="1"/>
  <c r="K63" i="1"/>
  <c r="Q63" i="1" s="1"/>
  <c r="S63" i="1" s="1"/>
  <c r="K64" i="1"/>
  <c r="Q64" i="1" s="1"/>
  <c r="S64" i="1" s="1"/>
  <c r="K65" i="1"/>
  <c r="Q65" i="1" s="1"/>
  <c r="S65" i="1" s="1"/>
  <c r="K66" i="1"/>
  <c r="Q66" i="1" s="1"/>
  <c r="K67" i="1"/>
  <c r="Q67" i="1" s="1"/>
  <c r="S67" i="1" s="1"/>
  <c r="K68" i="1"/>
  <c r="Q68" i="1" s="1"/>
  <c r="K69" i="1"/>
  <c r="Q69" i="1" s="1"/>
  <c r="S69" i="1" s="1"/>
  <c r="K70" i="1"/>
  <c r="Q70" i="1" s="1"/>
  <c r="S70" i="1" s="1"/>
  <c r="K71" i="1"/>
  <c r="Q71" i="1" s="1"/>
  <c r="S71" i="1" s="1"/>
  <c r="K72" i="1"/>
  <c r="Q72" i="1" s="1"/>
  <c r="K73" i="1"/>
  <c r="Q73" i="1" s="1"/>
  <c r="K74" i="1"/>
  <c r="Q74" i="1" s="1"/>
  <c r="S74" i="1" s="1"/>
  <c r="K75" i="1"/>
  <c r="Q75" i="1" s="1"/>
  <c r="S75" i="1" s="1"/>
  <c r="K76" i="1"/>
  <c r="Q76" i="1" s="1"/>
  <c r="S76" i="1" s="1"/>
  <c r="K77" i="1"/>
  <c r="Q77" i="1" s="1"/>
  <c r="S77" i="1" s="1"/>
  <c r="K78" i="1"/>
  <c r="Q78" i="1" s="1"/>
  <c r="K79" i="1"/>
  <c r="Q79" i="1" s="1"/>
  <c r="S79" i="1" s="1"/>
  <c r="K80" i="1"/>
  <c r="Q80" i="1" s="1"/>
  <c r="K81" i="1"/>
  <c r="Q81" i="1" s="1"/>
  <c r="K82" i="1"/>
  <c r="Q82" i="1" s="1"/>
  <c r="K83" i="1"/>
  <c r="Q83" i="1" s="1"/>
  <c r="S83" i="1" s="1"/>
  <c r="K84" i="1"/>
  <c r="Q84" i="1" s="1"/>
  <c r="S84" i="1" s="1"/>
  <c r="K85" i="1"/>
  <c r="Q85" i="1" s="1"/>
  <c r="S85" i="1" s="1"/>
  <c r="K86" i="1"/>
  <c r="Q86" i="1" s="1"/>
  <c r="K87" i="1"/>
  <c r="Q87" i="1" s="1"/>
  <c r="K88" i="1"/>
  <c r="Q88" i="1" s="1"/>
  <c r="S88" i="1" s="1"/>
  <c r="K89" i="1"/>
  <c r="Q89" i="1" s="1"/>
  <c r="K90" i="1"/>
  <c r="Q90" i="1" s="1"/>
  <c r="K91" i="1"/>
  <c r="Q91" i="1" s="1"/>
  <c r="S91" i="1" s="1"/>
  <c r="K92" i="1"/>
  <c r="Q92" i="1" s="1"/>
  <c r="S92" i="1" s="1"/>
  <c r="K93" i="1"/>
  <c r="Q93" i="1" s="1"/>
  <c r="K94" i="1"/>
  <c r="Q94" i="1" s="1"/>
  <c r="S94" i="1" s="1"/>
  <c r="K95" i="1"/>
  <c r="Q95" i="1" s="1"/>
  <c r="S95" i="1" s="1"/>
  <c r="K96" i="1"/>
  <c r="Q96" i="1" s="1"/>
  <c r="K97" i="1"/>
  <c r="Q97" i="1" s="1"/>
  <c r="K98" i="1"/>
  <c r="Q98" i="1" s="1"/>
  <c r="K99" i="1"/>
  <c r="Q99" i="1" s="1"/>
  <c r="S99" i="1" s="1"/>
  <c r="K100" i="1"/>
  <c r="Q100" i="1" s="1"/>
  <c r="S100" i="1" s="1"/>
  <c r="K101" i="1"/>
  <c r="Q101" i="1" s="1"/>
  <c r="K102" i="1"/>
  <c r="Q102" i="1" s="1"/>
  <c r="K103" i="1"/>
  <c r="Q103" i="1" s="1"/>
  <c r="K104" i="1"/>
  <c r="Q104" i="1" s="1"/>
  <c r="S104" i="1" s="1"/>
  <c r="K105" i="1"/>
  <c r="Q105" i="1" s="1"/>
  <c r="K106" i="1"/>
  <c r="Q106" i="1" s="1"/>
  <c r="S106" i="1" s="1"/>
  <c r="K107" i="1"/>
  <c r="Q107" i="1" s="1"/>
  <c r="S107" i="1" s="1"/>
  <c r="K108" i="1"/>
  <c r="Q108" i="1" s="1"/>
  <c r="S108" i="1" s="1"/>
  <c r="K109" i="1"/>
  <c r="Q109" i="1" s="1"/>
  <c r="K110" i="1"/>
  <c r="Q110" i="1" s="1"/>
  <c r="S110" i="1" s="1"/>
  <c r="K111" i="1"/>
  <c r="Q111" i="1" s="1"/>
  <c r="S111" i="1" s="1"/>
  <c r="K112" i="1"/>
  <c r="Q112" i="1" s="1"/>
  <c r="K113" i="1"/>
  <c r="Q113" i="1" s="1"/>
  <c r="S113" i="1" s="1"/>
  <c r="K114" i="1"/>
  <c r="Q114" i="1" s="1"/>
  <c r="S114" i="1" s="1"/>
  <c r="K115" i="1"/>
  <c r="Q115" i="1" s="1"/>
  <c r="S115" i="1" s="1"/>
  <c r="K116" i="1"/>
  <c r="Q116" i="1" s="1"/>
  <c r="S116" i="1" s="1"/>
  <c r="K117" i="1"/>
  <c r="Q117" i="1" s="1"/>
  <c r="K118" i="1"/>
  <c r="Q118" i="1" s="1"/>
  <c r="K119" i="1"/>
  <c r="Q119" i="1" s="1"/>
  <c r="K120" i="1"/>
  <c r="Q120" i="1" s="1"/>
  <c r="K121" i="1"/>
  <c r="Q121" i="1" s="1"/>
  <c r="K122" i="1"/>
  <c r="Q122" i="1" s="1"/>
  <c r="K123" i="1"/>
  <c r="Q123" i="1" s="1"/>
  <c r="S123" i="1" s="1"/>
  <c r="K124" i="1"/>
  <c r="Q124" i="1" s="1"/>
  <c r="S124" i="1" s="1"/>
  <c r="K125" i="1"/>
  <c r="Q125" i="1" s="1"/>
  <c r="S125" i="1" s="1"/>
  <c r="K126" i="1"/>
  <c r="Q126" i="1" s="1"/>
  <c r="S126" i="1" s="1"/>
  <c r="K127" i="1"/>
  <c r="Q127" i="1" s="1"/>
  <c r="S127" i="1" s="1"/>
  <c r="K128" i="1"/>
  <c r="Q128" i="1" s="1"/>
  <c r="K129" i="1"/>
  <c r="Q129" i="1" s="1"/>
  <c r="K130" i="1"/>
  <c r="Q130" i="1" s="1"/>
  <c r="K131" i="1"/>
  <c r="Q131" i="1" s="1"/>
  <c r="S131" i="1" s="1"/>
  <c r="K132" i="1"/>
  <c r="Q132" i="1" s="1"/>
  <c r="K133" i="1"/>
  <c r="Q133" i="1" s="1"/>
  <c r="S133" i="1" s="1"/>
  <c r="K134" i="1"/>
  <c r="Q134" i="1" s="1"/>
  <c r="S134" i="1" s="1"/>
  <c r="K135" i="1"/>
  <c r="Q135" i="1" s="1"/>
  <c r="K136" i="1"/>
  <c r="Q136" i="1" s="1"/>
  <c r="K137" i="1"/>
  <c r="Q137" i="1" s="1"/>
  <c r="K138" i="1"/>
  <c r="Q138" i="1" s="1"/>
  <c r="S138" i="1" s="1"/>
  <c r="K139" i="1"/>
  <c r="Q139" i="1" s="1"/>
  <c r="S139" i="1" s="1"/>
  <c r="K140" i="1"/>
  <c r="Q140" i="1" s="1"/>
  <c r="S140" i="1" s="1"/>
  <c r="K141" i="1"/>
  <c r="Q141" i="1" s="1"/>
  <c r="S141" i="1" s="1"/>
  <c r="K142" i="1"/>
  <c r="Q142" i="1" s="1"/>
  <c r="K143" i="1"/>
  <c r="Q143" i="1" s="1"/>
  <c r="S143" i="1" s="1"/>
  <c r="K144" i="1"/>
  <c r="Q144" i="1" s="1"/>
  <c r="S144" i="1" s="1"/>
  <c r="K145" i="1"/>
  <c r="Q145" i="1" s="1"/>
  <c r="S145" i="1" s="1"/>
  <c r="K146" i="1"/>
  <c r="Q146" i="1" s="1"/>
  <c r="K147" i="1"/>
  <c r="Q147" i="1" s="1"/>
  <c r="S147" i="1" s="1"/>
  <c r="K148" i="1"/>
  <c r="Q148" i="1" s="1"/>
  <c r="S148" i="1" s="1"/>
  <c r="K149" i="1"/>
  <c r="Q149" i="1" s="1"/>
  <c r="S149" i="1" s="1"/>
  <c r="K150" i="1"/>
  <c r="Q150" i="1" s="1"/>
  <c r="K151" i="1"/>
  <c r="Q151" i="1" s="1"/>
  <c r="K152" i="1"/>
  <c r="Q152" i="1" s="1"/>
  <c r="S152" i="1" s="1"/>
  <c r="K153" i="1"/>
  <c r="Q153" i="1" s="1"/>
  <c r="K154" i="1"/>
  <c r="Q154" i="1" s="1"/>
  <c r="K155" i="1"/>
  <c r="Q155" i="1" s="1"/>
  <c r="S155" i="1" s="1"/>
  <c r="K156" i="1"/>
  <c r="Q156" i="1" s="1"/>
  <c r="S156" i="1" s="1"/>
  <c r="K157" i="1"/>
  <c r="Q157" i="1" s="1"/>
  <c r="K158" i="1"/>
  <c r="Q158" i="1" s="1"/>
  <c r="S158" i="1" s="1"/>
  <c r="K159" i="1"/>
  <c r="Q159" i="1" s="1"/>
  <c r="S159" i="1" s="1"/>
  <c r="K160" i="1"/>
  <c r="Q160" i="1" s="1"/>
  <c r="K161" i="1"/>
  <c r="Q161" i="1" s="1"/>
  <c r="K162" i="1"/>
  <c r="Q162" i="1" s="1"/>
  <c r="K163" i="1"/>
  <c r="Q163" i="1" s="1"/>
  <c r="S163" i="1" s="1"/>
  <c r="K164" i="1"/>
  <c r="Q164" i="1" s="1"/>
  <c r="K165" i="1"/>
  <c r="Q165" i="1" s="1"/>
  <c r="S165" i="1" s="1"/>
  <c r="K166" i="1"/>
  <c r="Q166" i="1" s="1"/>
  <c r="K167" i="1"/>
  <c r="Q167" i="1" s="1"/>
  <c r="S167" i="1" s="1"/>
  <c r="K168" i="1"/>
  <c r="Q168" i="1" s="1"/>
  <c r="S168" i="1" s="1"/>
  <c r="K169" i="1"/>
  <c r="Q169" i="1" s="1"/>
  <c r="K170" i="1"/>
  <c r="Q170" i="1" s="1"/>
  <c r="S170" i="1" s="1"/>
  <c r="K171" i="1"/>
  <c r="Q171" i="1" s="1"/>
  <c r="S171" i="1" s="1"/>
  <c r="K172" i="1"/>
  <c r="Q172" i="1" s="1"/>
  <c r="S172" i="1" s="1"/>
  <c r="K173" i="1"/>
  <c r="Q173" i="1" s="1"/>
  <c r="S173" i="1" s="1"/>
  <c r="K174" i="1"/>
  <c r="Q174" i="1" s="1"/>
  <c r="K175" i="1"/>
  <c r="Q175" i="1" s="1"/>
  <c r="K176" i="1"/>
  <c r="Q176" i="1" s="1"/>
  <c r="S176" i="1" s="1"/>
  <c r="K177" i="1"/>
  <c r="Q177" i="1" s="1"/>
  <c r="S177" i="1" s="1"/>
  <c r="K178" i="1"/>
  <c r="Q178" i="1" s="1"/>
  <c r="S178" i="1" s="1"/>
  <c r="K179" i="1"/>
  <c r="Q179" i="1" s="1"/>
  <c r="S179" i="1" s="1"/>
  <c r="K180" i="1"/>
  <c r="Q180" i="1" s="1"/>
  <c r="S180" i="1" s="1"/>
  <c r="K181" i="1"/>
  <c r="Q181" i="1" s="1"/>
  <c r="K182" i="1"/>
  <c r="Q182" i="1" s="1"/>
  <c r="K183" i="1"/>
  <c r="Q183" i="1" s="1"/>
  <c r="K184" i="1"/>
  <c r="Q184" i="1" s="1"/>
  <c r="S184" i="1" s="1"/>
  <c r="K185" i="1"/>
  <c r="Q185" i="1" s="1"/>
  <c r="S185" i="1" s="1"/>
  <c r="K186" i="1"/>
  <c r="Q186" i="1" s="1"/>
  <c r="K187" i="1"/>
  <c r="Q187" i="1" s="1"/>
  <c r="S187" i="1" s="1"/>
  <c r="K188" i="1"/>
  <c r="Q188" i="1" s="1"/>
  <c r="K189" i="1"/>
  <c r="Q189" i="1" s="1"/>
  <c r="S189" i="1" s="1"/>
  <c r="K190" i="1"/>
  <c r="Q190" i="1" s="1"/>
  <c r="S190" i="1" s="1"/>
  <c r="K191" i="1"/>
  <c r="Q191" i="1" s="1"/>
  <c r="S191" i="1" s="1"/>
  <c r="K192" i="1"/>
  <c r="Q192" i="1" s="1"/>
  <c r="K193" i="1"/>
  <c r="Q193" i="1" s="1"/>
  <c r="K194" i="1"/>
  <c r="Q194" i="1" s="1"/>
  <c r="K195" i="1"/>
  <c r="Q195" i="1" s="1"/>
  <c r="S195" i="1" s="1"/>
  <c r="K196" i="1"/>
  <c r="Q196" i="1" s="1"/>
  <c r="S196" i="1" s="1"/>
  <c r="K197" i="1"/>
  <c r="Q197" i="1" s="1"/>
  <c r="S197" i="1" s="1"/>
  <c r="K198" i="1"/>
  <c r="Q198" i="1" s="1"/>
  <c r="S198" i="1" s="1"/>
  <c r="K199" i="1"/>
  <c r="Q199" i="1" s="1"/>
  <c r="S199" i="1" s="1"/>
  <c r="K200" i="1"/>
  <c r="Q200" i="1" s="1"/>
  <c r="K201" i="1"/>
  <c r="Q201" i="1" s="1"/>
  <c r="K202" i="1"/>
  <c r="Q202" i="1" s="1"/>
  <c r="S202" i="1" s="1"/>
  <c r="K203" i="1"/>
  <c r="Q203" i="1" s="1"/>
  <c r="S203" i="1" s="1"/>
  <c r="K204" i="1"/>
  <c r="Q204" i="1" s="1"/>
  <c r="S204" i="1" s="1"/>
  <c r="K205" i="1"/>
  <c r="Q205" i="1" s="1"/>
  <c r="S205" i="1" s="1"/>
  <c r="K206" i="1"/>
  <c r="Q206" i="1" s="1"/>
  <c r="K207" i="1"/>
  <c r="Q207" i="1" s="1"/>
  <c r="S207" i="1" s="1"/>
  <c r="K208" i="1"/>
  <c r="Q208" i="1" s="1"/>
  <c r="K209" i="1"/>
  <c r="Q209" i="1" s="1"/>
  <c r="S209" i="1" s="1"/>
  <c r="K210" i="1"/>
  <c r="Q210" i="1" s="1"/>
  <c r="K211" i="1"/>
  <c r="Q211" i="1" s="1"/>
  <c r="S211" i="1" s="1"/>
  <c r="K212" i="1"/>
  <c r="Q212" i="1" s="1"/>
  <c r="S212" i="1" s="1"/>
  <c r="K213" i="1"/>
  <c r="Q213" i="1" s="1"/>
  <c r="K214" i="1"/>
  <c r="Q214" i="1" s="1"/>
  <c r="K215" i="1"/>
  <c r="Q215" i="1" s="1"/>
  <c r="K216" i="1"/>
  <c r="Q216" i="1" s="1"/>
  <c r="S216" i="1" s="1"/>
  <c r="K217" i="1"/>
  <c r="Q217" i="1" s="1"/>
  <c r="S217" i="1" s="1"/>
  <c r="K218" i="1"/>
  <c r="Q218" i="1" s="1"/>
  <c r="K219" i="1"/>
  <c r="Q219" i="1" s="1"/>
  <c r="K220" i="1"/>
  <c r="Q220" i="1" s="1"/>
  <c r="K221" i="1"/>
  <c r="Q221" i="1" s="1"/>
  <c r="K222" i="1"/>
  <c r="Q222" i="1" s="1"/>
  <c r="S222" i="1" s="1"/>
  <c r="K223" i="1"/>
  <c r="Q223" i="1" s="1"/>
  <c r="S223" i="1" s="1"/>
  <c r="K224" i="1"/>
  <c r="Q224" i="1" s="1"/>
  <c r="K225" i="1"/>
  <c r="Q225" i="1" s="1"/>
  <c r="K226" i="1"/>
  <c r="Q226" i="1" s="1"/>
  <c r="K227" i="1"/>
  <c r="Q227" i="1" s="1"/>
  <c r="K228" i="1"/>
  <c r="Q228" i="1" s="1"/>
  <c r="K229" i="1"/>
  <c r="Q229" i="1" s="1"/>
  <c r="K230" i="1"/>
  <c r="Q230" i="1" s="1"/>
  <c r="S230" i="1" s="1"/>
  <c r="K231" i="1"/>
  <c r="Q231" i="1" s="1"/>
  <c r="K232" i="1"/>
  <c r="Q232" i="1" s="1"/>
  <c r="K233" i="1"/>
  <c r="Q233" i="1" s="1"/>
  <c r="K234" i="1"/>
  <c r="Q234" i="1" s="1"/>
  <c r="S234" i="1" s="1"/>
  <c r="K235" i="1"/>
  <c r="Q235" i="1" s="1"/>
  <c r="K236" i="1"/>
  <c r="Q236" i="1" s="1"/>
  <c r="K237" i="1"/>
  <c r="Q237" i="1" s="1"/>
  <c r="S237" i="1" s="1"/>
  <c r="K238" i="1"/>
  <c r="Q238" i="1" s="1"/>
  <c r="S238" i="1" s="1"/>
  <c r="K239" i="1"/>
  <c r="Q239" i="1" s="1"/>
  <c r="K240" i="1"/>
  <c r="Q240" i="1" s="1"/>
  <c r="S240" i="1" s="1"/>
  <c r="K241" i="1"/>
  <c r="Q241" i="1" s="1"/>
  <c r="S241" i="1" s="1"/>
  <c r="K242" i="1"/>
  <c r="Q242" i="1" s="1"/>
  <c r="S242" i="1" s="1"/>
  <c r="K243" i="1"/>
  <c r="Q243" i="1" s="1"/>
  <c r="K244" i="1"/>
  <c r="Q244" i="1" s="1"/>
  <c r="S244" i="1" s="1"/>
  <c r="K245" i="1"/>
  <c r="Q245" i="1" s="1"/>
  <c r="K246" i="1"/>
  <c r="Q246" i="1" s="1"/>
  <c r="K247" i="1"/>
  <c r="Q247" i="1" s="1"/>
  <c r="K248" i="1"/>
  <c r="Q248" i="1" s="1"/>
  <c r="K249" i="1"/>
  <c r="Q249" i="1" s="1"/>
  <c r="K250" i="1"/>
  <c r="Q250" i="1" s="1"/>
  <c r="K251" i="1"/>
  <c r="Q251" i="1" s="1"/>
  <c r="K252" i="1"/>
  <c r="Q252" i="1" s="1"/>
  <c r="K253" i="1"/>
  <c r="Q253" i="1" s="1"/>
  <c r="S253" i="1" s="1"/>
  <c r="K254" i="1"/>
  <c r="Q254" i="1" s="1"/>
  <c r="S254" i="1" s="1"/>
  <c r="K255" i="1"/>
  <c r="Q255" i="1" s="1"/>
  <c r="S255" i="1" s="1"/>
  <c r="K256" i="1"/>
  <c r="Q256" i="1" s="1"/>
  <c r="S256" i="1" s="1"/>
  <c r="K257" i="1"/>
  <c r="Q257" i="1" s="1"/>
  <c r="S257" i="1" s="1"/>
  <c r="K258" i="1"/>
  <c r="Q258" i="1" s="1"/>
  <c r="S258" i="1" s="1"/>
  <c r="K259" i="1"/>
  <c r="Q259" i="1" s="1"/>
  <c r="K260" i="1"/>
  <c r="Q260" i="1" s="1"/>
  <c r="S260" i="1" s="1"/>
  <c r="K261" i="1"/>
  <c r="Q261" i="1" s="1"/>
  <c r="K262" i="1"/>
  <c r="Q262" i="1" s="1"/>
  <c r="S262" i="1" s="1"/>
  <c r="K263" i="1"/>
  <c r="Q263" i="1" s="1"/>
  <c r="K264" i="1"/>
  <c r="Q264" i="1" s="1"/>
  <c r="K265" i="1"/>
  <c r="Q265" i="1" s="1"/>
  <c r="K266" i="1"/>
  <c r="Q266" i="1" s="1"/>
  <c r="K267" i="1"/>
  <c r="Q267" i="1" s="1"/>
  <c r="S267" i="1" s="1"/>
  <c r="K268" i="1"/>
  <c r="Q268" i="1" s="1"/>
  <c r="S268" i="1" s="1"/>
  <c r="K269" i="1"/>
  <c r="Q269" i="1" s="1"/>
  <c r="S269" i="1" s="1"/>
  <c r="K270" i="1"/>
  <c r="Q270" i="1" s="1"/>
  <c r="K271" i="1"/>
  <c r="Q271" i="1" s="1"/>
  <c r="S271" i="1" s="1"/>
  <c r="K272" i="1"/>
  <c r="Q272" i="1" s="1"/>
  <c r="K273" i="1"/>
  <c r="Q273" i="1" s="1"/>
  <c r="K274" i="1"/>
  <c r="Q274" i="1" s="1"/>
  <c r="K275" i="1"/>
  <c r="Q275" i="1" s="1"/>
  <c r="S275" i="1" s="1"/>
  <c r="K276" i="1"/>
  <c r="Q276" i="1" s="1"/>
  <c r="K277" i="1"/>
  <c r="Q277" i="1" s="1"/>
  <c r="K278" i="1"/>
  <c r="Q278" i="1" s="1"/>
  <c r="K279" i="1"/>
  <c r="Q279" i="1" s="1"/>
  <c r="K280" i="1"/>
  <c r="Q280" i="1" s="1"/>
  <c r="S280" i="1" s="1"/>
  <c r="K281" i="1"/>
  <c r="Q281" i="1" s="1"/>
  <c r="K282" i="1"/>
  <c r="Q282" i="1" s="1"/>
  <c r="K283" i="1"/>
  <c r="Q283" i="1" s="1"/>
  <c r="K284" i="1"/>
  <c r="Q284" i="1" s="1"/>
  <c r="K285" i="1"/>
  <c r="Q285" i="1" s="1"/>
  <c r="K286" i="1"/>
  <c r="Q286" i="1" s="1"/>
  <c r="S286" i="1" s="1"/>
  <c r="K287" i="1"/>
  <c r="Q287" i="1" s="1"/>
  <c r="S287" i="1" s="1"/>
  <c r="K288" i="1"/>
  <c r="Q288" i="1" s="1"/>
  <c r="K289" i="1"/>
  <c r="Q289" i="1" s="1"/>
  <c r="K290" i="1"/>
  <c r="Q290" i="1" s="1"/>
  <c r="S290" i="1" s="1"/>
  <c r="K291" i="1"/>
  <c r="Q291" i="1" s="1"/>
  <c r="K292" i="1"/>
  <c r="Q292" i="1" s="1"/>
  <c r="S292" i="1" s="1"/>
  <c r="K293" i="1"/>
  <c r="Q293" i="1" s="1"/>
  <c r="K294" i="1"/>
  <c r="Q294" i="1" s="1"/>
  <c r="S294" i="1" s="1"/>
  <c r="K295" i="1"/>
  <c r="Q295" i="1" s="1"/>
  <c r="S295" i="1" s="1"/>
  <c r="K296" i="1"/>
  <c r="Q296" i="1" s="1"/>
  <c r="S296" i="1" s="1"/>
  <c r="K297" i="1"/>
  <c r="Q297" i="1" s="1"/>
  <c r="K298" i="1"/>
  <c r="Q298" i="1" s="1"/>
  <c r="K299" i="1"/>
  <c r="Q299" i="1" s="1"/>
  <c r="K300" i="1"/>
  <c r="Q300" i="1" s="1"/>
  <c r="K301" i="1"/>
  <c r="Q301" i="1" s="1"/>
  <c r="K302" i="1"/>
  <c r="Q302" i="1" s="1"/>
  <c r="S302" i="1" s="1"/>
  <c r="K303" i="1"/>
  <c r="Q303" i="1" s="1"/>
  <c r="K304" i="1"/>
  <c r="Q304" i="1" s="1"/>
  <c r="S304" i="1" s="1"/>
  <c r="K305" i="1"/>
  <c r="Q305" i="1" s="1"/>
  <c r="S305" i="1" s="1"/>
  <c r="K306" i="1"/>
  <c r="Q306" i="1" s="1"/>
  <c r="S306" i="1" s="1"/>
  <c r="K307" i="1"/>
  <c r="Q307" i="1" s="1"/>
  <c r="S307" i="1" s="1"/>
  <c r="K308" i="1"/>
  <c r="Q308" i="1" s="1"/>
  <c r="K309" i="1"/>
  <c r="Q309" i="1" s="1"/>
  <c r="K310" i="1"/>
  <c r="Q310" i="1" s="1"/>
  <c r="K311" i="1"/>
  <c r="Q311" i="1" s="1"/>
  <c r="K312" i="1"/>
  <c r="Q312" i="1" s="1"/>
  <c r="K313" i="1"/>
  <c r="Q313" i="1" s="1"/>
  <c r="K314" i="1"/>
  <c r="Q314" i="1" s="1"/>
  <c r="S314" i="1" s="1"/>
  <c r="K315" i="1"/>
  <c r="Q315" i="1" s="1"/>
  <c r="K316" i="1"/>
  <c r="Q316" i="1" s="1"/>
  <c r="K317" i="1"/>
  <c r="Q317" i="1" s="1"/>
  <c r="K318" i="1"/>
  <c r="Q318" i="1" s="1"/>
  <c r="S318" i="1" s="1"/>
  <c r="K319" i="1"/>
  <c r="Q319" i="1" s="1"/>
  <c r="S319" i="1" s="1"/>
  <c r="K320" i="1"/>
  <c r="Q320" i="1" s="1"/>
  <c r="S320" i="1" s="1"/>
  <c r="K321" i="1"/>
  <c r="Q321" i="1" s="1"/>
  <c r="S321" i="1" s="1"/>
  <c r="K322" i="1"/>
  <c r="Q322" i="1" s="1"/>
  <c r="K323" i="1"/>
  <c r="Q323" i="1" s="1"/>
  <c r="K324" i="1"/>
  <c r="Q324" i="1" s="1"/>
  <c r="S324" i="1" s="1"/>
  <c r="K325" i="1"/>
  <c r="Q325" i="1" s="1"/>
  <c r="K326" i="1"/>
  <c r="Q326" i="1" s="1"/>
  <c r="S326" i="1" s="1"/>
  <c r="K327" i="1"/>
  <c r="Q327" i="1" s="1"/>
  <c r="K328" i="1"/>
  <c r="Q328" i="1" s="1"/>
  <c r="K329" i="1"/>
  <c r="Q329" i="1" s="1"/>
  <c r="K330" i="1"/>
  <c r="Q330" i="1" s="1"/>
  <c r="K331" i="1"/>
  <c r="Q331" i="1" s="1"/>
  <c r="K332" i="1"/>
  <c r="Q332" i="1" s="1"/>
  <c r="S332" i="1" s="1"/>
  <c r="K333" i="1"/>
  <c r="Q333" i="1" s="1"/>
  <c r="S333" i="1" s="1"/>
  <c r="K334" i="1"/>
  <c r="Q334" i="1" s="1"/>
  <c r="K335" i="1"/>
  <c r="Q335" i="1" s="1"/>
  <c r="K336" i="1"/>
  <c r="Q336" i="1" s="1"/>
  <c r="K337" i="1"/>
  <c r="Q337" i="1" s="1"/>
  <c r="S337" i="1" s="1"/>
  <c r="K338" i="1"/>
  <c r="Q338" i="1" s="1"/>
  <c r="K339" i="1"/>
  <c r="Q339" i="1" s="1"/>
  <c r="S339" i="1" s="1"/>
  <c r="K340" i="1"/>
  <c r="Q340" i="1" s="1"/>
  <c r="K341" i="1"/>
  <c r="Q341" i="1" s="1"/>
  <c r="S341" i="1" s="1"/>
  <c r="K342" i="1"/>
  <c r="Q342" i="1" s="1"/>
  <c r="K343" i="1"/>
  <c r="Q343" i="1" s="1"/>
  <c r="K344" i="1"/>
  <c r="Q344" i="1" s="1"/>
  <c r="K345" i="1"/>
  <c r="Q345" i="1" s="1"/>
  <c r="K346" i="1"/>
  <c r="Q346" i="1" s="1"/>
  <c r="K347" i="1"/>
  <c r="Q347" i="1" s="1"/>
  <c r="K348" i="1"/>
  <c r="Q348" i="1" s="1"/>
  <c r="K349" i="1"/>
  <c r="Q349" i="1" s="1"/>
  <c r="K350" i="1"/>
  <c r="Q350" i="1" s="1"/>
  <c r="S350" i="1" s="1"/>
  <c r="K351" i="1"/>
  <c r="Q351" i="1" s="1"/>
  <c r="S351" i="1" s="1"/>
  <c r="K352" i="1"/>
  <c r="Q352" i="1" s="1"/>
  <c r="S352" i="1" s="1"/>
  <c r="K353" i="1"/>
  <c r="Q353" i="1" s="1"/>
  <c r="K354" i="1"/>
  <c r="Q354" i="1" s="1"/>
  <c r="K355" i="1"/>
  <c r="Q355" i="1" s="1"/>
  <c r="S355" i="1" s="1"/>
  <c r="K356" i="1"/>
  <c r="Q356" i="1" s="1"/>
  <c r="K357" i="1"/>
  <c r="Q357" i="1" s="1"/>
  <c r="K358" i="1"/>
  <c r="Q358" i="1" s="1"/>
  <c r="K359" i="1"/>
  <c r="Q359" i="1" s="1"/>
  <c r="K360" i="1"/>
  <c r="Q360" i="1" s="1"/>
  <c r="S360" i="1" s="1"/>
  <c r="K361" i="1"/>
  <c r="Q361" i="1" s="1"/>
  <c r="K362" i="1"/>
  <c r="Q362" i="1" s="1"/>
  <c r="K363" i="1"/>
  <c r="Q363" i="1" s="1"/>
  <c r="S363" i="1" s="1"/>
  <c r="K364" i="1"/>
  <c r="Q364" i="1" s="1"/>
  <c r="S364" i="1" s="1"/>
  <c r="K365" i="1"/>
  <c r="Q365" i="1" s="1"/>
  <c r="K366" i="1"/>
  <c r="Q366" i="1" s="1"/>
  <c r="S366" i="1" s="1"/>
  <c r="K367" i="1"/>
  <c r="Q367" i="1" s="1"/>
  <c r="K368" i="1"/>
  <c r="Q368" i="1" s="1"/>
  <c r="S368" i="1" s="1"/>
  <c r="K369" i="1"/>
  <c r="Q369" i="1" s="1"/>
  <c r="S369" i="1" s="1"/>
  <c r="K370" i="1"/>
  <c r="Q370" i="1" s="1"/>
  <c r="K371" i="1"/>
  <c r="Q371" i="1" s="1"/>
  <c r="K372" i="1"/>
  <c r="Q372" i="1" s="1"/>
  <c r="K373" i="1"/>
  <c r="Q373" i="1" s="1"/>
  <c r="K374" i="1"/>
  <c r="Q374" i="1" s="1"/>
  <c r="K375" i="1"/>
  <c r="Q375" i="1" s="1"/>
  <c r="K376" i="1"/>
  <c r="Q376" i="1" s="1"/>
  <c r="S376" i="1" s="1"/>
  <c r="K377" i="1"/>
  <c r="Q377" i="1" s="1"/>
  <c r="S377" i="1" s="1"/>
  <c r="K378" i="1"/>
  <c r="Q378" i="1" s="1"/>
  <c r="S378" i="1" s="1"/>
  <c r="K379" i="1"/>
  <c r="Q379" i="1" s="1"/>
  <c r="K380" i="1"/>
  <c r="Q380" i="1" s="1"/>
  <c r="K381" i="1"/>
  <c r="Q381" i="1" s="1"/>
  <c r="S381" i="1" s="1"/>
  <c r="K382" i="1"/>
  <c r="Q382" i="1" s="1"/>
  <c r="S382" i="1" s="1"/>
  <c r="K383" i="1"/>
  <c r="Q383" i="1" s="1"/>
  <c r="S383" i="1" s="1"/>
  <c r="K384" i="1"/>
  <c r="Q384" i="1" s="1"/>
  <c r="K385" i="1"/>
  <c r="Q385" i="1" s="1"/>
  <c r="S385" i="1" s="1"/>
  <c r="K386" i="1"/>
  <c r="Q386" i="1" s="1"/>
  <c r="S386" i="1" s="1"/>
  <c r="K387" i="1"/>
  <c r="Q387" i="1" s="1"/>
  <c r="K388" i="1"/>
  <c r="Q388" i="1" s="1"/>
  <c r="K389" i="1"/>
  <c r="Q389" i="1" s="1"/>
  <c r="K390" i="1"/>
  <c r="Q390" i="1" s="1"/>
  <c r="S390" i="1" s="1"/>
  <c r="K391" i="1"/>
  <c r="Q391" i="1" s="1"/>
  <c r="K392" i="1"/>
  <c r="Q392" i="1" s="1"/>
  <c r="K393" i="1"/>
  <c r="Q393" i="1" s="1"/>
  <c r="K394" i="1"/>
  <c r="Q394" i="1" s="1"/>
  <c r="K395" i="1"/>
  <c r="Q395" i="1" s="1"/>
  <c r="K396" i="1"/>
  <c r="Q396" i="1" s="1"/>
  <c r="K397" i="1"/>
  <c r="Q397" i="1" s="1"/>
  <c r="S397" i="1" s="1"/>
  <c r="K398" i="1"/>
  <c r="Q398" i="1" s="1"/>
  <c r="K14" i="1"/>
  <c r="Q14" i="1" s="1"/>
  <c r="S389" i="1" l="1"/>
  <c r="S357" i="1"/>
  <c r="S229" i="1"/>
  <c r="S372" i="1"/>
  <c r="S340" i="1"/>
  <c r="S308" i="1"/>
  <c r="S284" i="1"/>
  <c r="S252" i="1"/>
  <c r="S228" i="1"/>
  <c r="S283" i="1"/>
  <c r="S251" i="1"/>
  <c r="S235" i="1"/>
  <c r="S261" i="1"/>
  <c r="S293" i="1"/>
  <c r="S347" i="1"/>
  <c r="S362" i="1"/>
  <c r="S330" i="1"/>
  <c r="S298" i="1"/>
  <c r="S266" i="1"/>
  <c r="S226" i="1"/>
  <c r="S194" i="1"/>
  <c r="S162" i="1"/>
  <c r="S130" i="1"/>
  <c r="S98" i="1"/>
  <c r="S66" i="1"/>
  <c r="S34" i="1"/>
  <c r="BU26" i="1"/>
  <c r="S322" i="1"/>
  <c r="S394" i="1"/>
  <c r="S58" i="1"/>
  <c r="S122" i="1"/>
  <c r="S186" i="1"/>
  <c r="S250" i="1"/>
  <c r="S379" i="1"/>
  <c r="S317" i="1"/>
  <c r="S285" i="1"/>
  <c r="S388" i="1"/>
  <c r="S236" i="1"/>
  <c r="S291" i="1"/>
  <c r="S259" i="1"/>
  <c r="S361" i="1"/>
  <c r="S345" i="1"/>
  <c r="S297" i="1"/>
  <c r="S249" i="1"/>
  <c r="S201" i="1"/>
  <c r="S129" i="1"/>
  <c r="S105" i="1"/>
  <c r="S57" i="1"/>
  <c r="S273" i="1"/>
  <c r="S338" i="1"/>
  <c r="S227" i="1"/>
  <c r="S384" i="1"/>
  <c r="S336" i="1"/>
  <c r="S264" i="1"/>
  <c r="S232" i="1"/>
  <c r="S200" i="1"/>
  <c r="S160" i="1"/>
  <c r="S96" i="1"/>
  <c r="S80" i="1"/>
  <c r="S56" i="1"/>
  <c r="S24" i="1"/>
  <c r="S16" i="1"/>
  <c r="S365" i="1"/>
  <c r="S301" i="1"/>
  <c r="S349" i="1"/>
  <c r="S221" i="1"/>
  <c r="S380" i="1"/>
  <c r="S276" i="1"/>
  <c r="S395" i="1"/>
  <c r="S331" i="1"/>
  <c r="S393" i="1"/>
  <c r="S313" i="1"/>
  <c r="S265" i="1"/>
  <c r="S137" i="1"/>
  <c r="S41" i="1"/>
  <c r="S81" i="1"/>
  <c r="S299" i="1"/>
  <c r="S387" i="1"/>
  <c r="S316" i="1"/>
  <c r="S300" i="1"/>
  <c r="S325" i="1"/>
  <c r="S392" i="1"/>
  <c r="S344" i="1"/>
  <c r="S288" i="1"/>
  <c r="S272" i="1"/>
  <c r="S224" i="1"/>
  <c r="S208" i="1"/>
  <c r="S192" i="1"/>
  <c r="S136" i="1"/>
  <c r="S120" i="1"/>
  <c r="S72" i="1"/>
  <c r="S48" i="1"/>
  <c r="S14" i="1"/>
  <c r="S391" i="1"/>
  <c r="S375" i="1"/>
  <c r="S367" i="1"/>
  <c r="S312" i="1"/>
  <c r="S359" i="1"/>
  <c r="S40" i="1"/>
  <c r="S112" i="1"/>
  <c r="S25" i="1"/>
  <c r="S89" i="1"/>
  <c r="S153" i="1"/>
  <c r="S274" i="1"/>
  <c r="S346" i="1"/>
  <c r="S243" i="1"/>
  <c r="S315" i="1"/>
  <c r="S348" i="1"/>
  <c r="S18" i="1"/>
  <c r="S82" i="1"/>
  <c r="S146" i="1"/>
  <c r="S210" i="1"/>
  <c r="S370" i="1"/>
  <c r="S373" i="1"/>
  <c r="S309" i="1"/>
  <c r="S396" i="1"/>
  <c r="S220" i="1"/>
  <c r="S245" i="1"/>
  <c r="S371" i="1"/>
  <c r="S219" i="1"/>
  <c r="S329" i="1"/>
  <c r="S281" i="1"/>
  <c r="S233" i="1"/>
  <c r="S193" i="1"/>
  <c r="S169" i="1"/>
  <c r="S121" i="1"/>
  <c r="S73" i="1"/>
  <c r="S398" i="1"/>
  <c r="S374" i="1"/>
  <c r="S358" i="1"/>
  <c r="S342" i="1"/>
  <c r="S310" i="1"/>
  <c r="S278" i="1"/>
  <c r="S246" i="1"/>
  <c r="S214" i="1"/>
  <c r="S182" i="1"/>
  <c r="S174" i="1"/>
  <c r="S166" i="1"/>
  <c r="S150" i="1"/>
  <c r="S118" i="1"/>
  <c r="S102" i="1"/>
  <c r="S86" i="1"/>
  <c r="S54" i="1"/>
  <c r="S46" i="1"/>
  <c r="S22" i="1"/>
  <c r="S78" i="1"/>
  <c r="S142" i="1"/>
  <c r="S206" i="1"/>
  <c r="S270" i="1"/>
  <c r="S334" i="1"/>
  <c r="S328" i="1"/>
  <c r="S277" i="1"/>
  <c r="S128" i="1"/>
  <c r="S248" i="1"/>
  <c r="S33" i="1"/>
  <c r="S97" i="1"/>
  <c r="S161" i="1"/>
  <c r="S225" i="1"/>
  <c r="S289" i="1"/>
  <c r="S353" i="1"/>
  <c r="S282" i="1"/>
  <c r="S354" i="1"/>
  <c r="S323" i="1"/>
  <c r="S26" i="1"/>
  <c r="S90" i="1"/>
  <c r="S154" i="1"/>
  <c r="S218" i="1"/>
  <c r="S356" i="1"/>
  <c r="S103" i="1"/>
  <c r="S135" i="1"/>
  <c r="S231" i="1"/>
  <c r="S263" i="1"/>
  <c r="S327" i="1"/>
  <c r="S47" i="1"/>
  <c r="S175" i="1"/>
  <c r="S239" i="1"/>
  <c r="S303" i="1"/>
  <c r="S335" i="1"/>
  <c r="S101" i="1"/>
  <c r="S93" i="1"/>
  <c r="S37" i="1"/>
  <c r="S157" i="1"/>
  <c r="S23" i="1"/>
  <c r="S55" i="1"/>
  <c r="S87" i="1"/>
  <c r="S151" i="1"/>
  <c r="S183" i="1"/>
  <c r="S215" i="1"/>
  <c r="S247" i="1"/>
  <c r="S279" i="1"/>
  <c r="S343" i="1"/>
  <c r="S181" i="1"/>
  <c r="S68" i="1"/>
  <c r="S164" i="1"/>
  <c r="S117" i="1"/>
  <c r="S213" i="1"/>
  <c r="S60" i="1"/>
  <c r="S132" i="1"/>
  <c r="S188" i="1"/>
  <c r="S109" i="1"/>
  <c r="S119" i="1"/>
  <c r="S311" i="1"/>
  <c r="BU44" i="1"/>
  <c r="U399" i="1"/>
  <c r="T182" i="1"/>
  <c r="W182" i="1" s="1"/>
  <c r="T166" i="1"/>
  <c r="W166" i="1" s="1"/>
  <c r="T150" i="1"/>
  <c r="W150" i="1" s="1"/>
  <c r="T134" i="1"/>
  <c r="W134" i="1" s="1"/>
  <c r="T118" i="1"/>
  <c r="W118" i="1" s="1"/>
  <c r="T102" i="1"/>
  <c r="W102" i="1" s="1"/>
  <c r="T86" i="1"/>
  <c r="W86" i="1" s="1"/>
  <c r="T70" i="1"/>
  <c r="W70" i="1" s="1"/>
  <c r="T54" i="1"/>
  <c r="W54" i="1" s="1"/>
  <c r="T38" i="1"/>
  <c r="W38" i="1" s="1"/>
  <c r="T22" i="1"/>
  <c r="W22" i="1" s="1"/>
  <c r="T174" i="1"/>
  <c r="W174" i="1" s="1"/>
  <c r="T158" i="1"/>
  <c r="W158" i="1" s="1"/>
  <c r="T142" i="1"/>
  <c r="W142" i="1" s="1"/>
  <c r="T126" i="1"/>
  <c r="W126" i="1" s="1"/>
  <c r="T110" i="1"/>
  <c r="W110" i="1" s="1"/>
  <c r="T94" i="1"/>
  <c r="W94" i="1" s="1"/>
  <c r="T78" i="1"/>
  <c r="W78" i="1" s="1"/>
  <c r="T62" i="1"/>
  <c r="W62" i="1" s="1"/>
  <c r="T395" i="1"/>
  <c r="W395" i="1" s="1"/>
  <c r="T387" i="1"/>
  <c r="W387" i="1" s="1"/>
  <c r="T379" i="1"/>
  <c r="W379" i="1" s="1"/>
  <c r="T371" i="1"/>
  <c r="W371" i="1" s="1"/>
  <c r="T363" i="1"/>
  <c r="W363" i="1" s="1"/>
  <c r="T355" i="1"/>
  <c r="W355" i="1" s="1"/>
  <c r="T347" i="1"/>
  <c r="W347" i="1" s="1"/>
  <c r="T339" i="1"/>
  <c r="W339" i="1" s="1"/>
  <c r="T331" i="1"/>
  <c r="W331" i="1" s="1"/>
  <c r="T323" i="1"/>
  <c r="W323" i="1" s="1"/>
  <c r="T315" i="1"/>
  <c r="W315" i="1" s="1"/>
  <c r="T307" i="1"/>
  <c r="W307" i="1" s="1"/>
  <c r="T299" i="1"/>
  <c r="W299" i="1" s="1"/>
  <c r="T291" i="1"/>
  <c r="W291" i="1" s="1"/>
  <c r="T283" i="1"/>
  <c r="W283" i="1" s="1"/>
  <c r="T275" i="1"/>
  <c r="W275" i="1" s="1"/>
  <c r="T267" i="1"/>
  <c r="W267" i="1" s="1"/>
  <c r="T259" i="1"/>
  <c r="W259" i="1" s="1"/>
  <c r="T251" i="1"/>
  <c r="W251" i="1" s="1"/>
  <c r="T243" i="1"/>
  <c r="W243" i="1" s="1"/>
  <c r="T235" i="1"/>
  <c r="W235" i="1" s="1"/>
  <c r="T227" i="1"/>
  <c r="W227" i="1" s="1"/>
  <c r="T219" i="1"/>
  <c r="W219" i="1" s="1"/>
  <c r="T211" i="1"/>
  <c r="W211" i="1" s="1"/>
  <c r="T203" i="1"/>
  <c r="W203" i="1" s="1"/>
  <c r="T195" i="1"/>
  <c r="W195" i="1" s="1"/>
  <c r="T187" i="1"/>
  <c r="W187" i="1" s="1"/>
  <c r="T396" i="1"/>
  <c r="W396" i="1" s="1"/>
  <c r="T392" i="1"/>
  <c r="W392" i="1" s="1"/>
  <c r="T388" i="1"/>
  <c r="W388" i="1" s="1"/>
  <c r="T384" i="1"/>
  <c r="W384" i="1" s="1"/>
  <c r="T380" i="1"/>
  <c r="W380" i="1" s="1"/>
  <c r="T376" i="1"/>
  <c r="W376" i="1" s="1"/>
  <c r="T372" i="1"/>
  <c r="W372" i="1" s="1"/>
  <c r="T368" i="1"/>
  <c r="W368" i="1" s="1"/>
  <c r="T364" i="1"/>
  <c r="W364" i="1" s="1"/>
  <c r="T360" i="1"/>
  <c r="W360" i="1" s="1"/>
  <c r="T356" i="1"/>
  <c r="W356" i="1" s="1"/>
  <c r="T352" i="1"/>
  <c r="W352" i="1" s="1"/>
  <c r="T348" i="1"/>
  <c r="W348" i="1" s="1"/>
  <c r="T344" i="1"/>
  <c r="W344" i="1" s="1"/>
  <c r="T340" i="1"/>
  <c r="W340" i="1" s="1"/>
  <c r="T336" i="1"/>
  <c r="W336" i="1" s="1"/>
  <c r="T332" i="1"/>
  <c r="W332" i="1" s="1"/>
  <c r="T328" i="1"/>
  <c r="W328" i="1" s="1"/>
  <c r="T324" i="1"/>
  <c r="W324" i="1" s="1"/>
  <c r="T320" i="1"/>
  <c r="W320" i="1" s="1"/>
  <c r="T316" i="1"/>
  <c r="W316" i="1" s="1"/>
  <c r="T312" i="1"/>
  <c r="W312" i="1" s="1"/>
  <c r="T308" i="1"/>
  <c r="W308" i="1" s="1"/>
  <c r="T304" i="1"/>
  <c r="W304" i="1" s="1"/>
  <c r="T300" i="1"/>
  <c r="W300" i="1" s="1"/>
  <c r="T296" i="1"/>
  <c r="W296" i="1" s="1"/>
  <c r="T292" i="1"/>
  <c r="W292" i="1" s="1"/>
  <c r="T288" i="1"/>
  <c r="W288" i="1" s="1"/>
  <c r="T284" i="1"/>
  <c r="W284" i="1" s="1"/>
  <c r="T280" i="1"/>
  <c r="W280" i="1" s="1"/>
  <c r="T276" i="1"/>
  <c r="W276" i="1" s="1"/>
  <c r="T272" i="1"/>
  <c r="W272" i="1" s="1"/>
  <c r="T268" i="1"/>
  <c r="W268" i="1" s="1"/>
  <c r="T50" i="1"/>
  <c r="W50" i="1" s="1"/>
  <c r="T42" i="1"/>
  <c r="W42" i="1" s="1"/>
  <c r="T34" i="1"/>
  <c r="W34" i="1" s="1"/>
  <c r="T26" i="1"/>
  <c r="W26" i="1" s="1"/>
  <c r="T18" i="1"/>
  <c r="W18" i="1" s="1"/>
  <c r="T14" i="1"/>
  <c r="W14" i="1" s="1"/>
  <c r="T391" i="1"/>
  <c r="W391" i="1" s="1"/>
  <c r="T383" i="1"/>
  <c r="W383" i="1" s="1"/>
  <c r="T375" i="1"/>
  <c r="W375" i="1" s="1"/>
  <c r="T367" i="1"/>
  <c r="W367" i="1" s="1"/>
  <c r="T359" i="1"/>
  <c r="W359" i="1" s="1"/>
  <c r="T351" i="1"/>
  <c r="W351" i="1" s="1"/>
  <c r="T343" i="1"/>
  <c r="W343" i="1" s="1"/>
  <c r="T335" i="1"/>
  <c r="W335" i="1" s="1"/>
  <c r="T327" i="1"/>
  <c r="W327" i="1" s="1"/>
  <c r="T319" i="1"/>
  <c r="W319" i="1" s="1"/>
  <c r="T311" i="1"/>
  <c r="W311" i="1" s="1"/>
  <c r="T303" i="1"/>
  <c r="W303" i="1" s="1"/>
  <c r="T295" i="1"/>
  <c r="W295" i="1" s="1"/>
  <c r="T287" i="1"/>
  <c r="W287" i="1" s="1"/>
  <c r="T279" i="1"/>
  <c r="W279" i="1" s="1"/>
  <c r="T271" i="1"/>
  <c r="W271" i="1" s="1"/>
  <c r="T263" i="1"/>
  <c r="W263" i="1" s="1"/>
  <c r="T255" i="1"/>
  <c r="W255" i="1" s="1"/>
  <c r="T247" i="1"/>
  <c r="W247" i="1" s="1"/>
  <c r="T239" i="1"/>
  <c r="W239" i="1" s="1"/>
  <c r="T231" i="1"/>
  <c r="W231" i="1" s="1"/>
  <c r="T223" i="1"/>
  <c r="W223" i="1" s="1"/>
  <c r="T215" i="1"/>
  <c r="W215" i="1" s="1"/>
  <c r="T207" i="1"/>
  <c r="W207" i="1" s="1"/>
  <c r="T199" i="1"/>
  <c r="W199" i="1" s="1"/>
  <c r="T191" i="1"/>
  <c r="W191" i="1" s="1"/>
  <c r="T264" i="1"/>
  <c r="W264" i="1" s="1"/>
  <c r="T262" i="1"/>
  <c r="W262" i="1" s="1"/>
  <c r="T260" i="1"/>
  <c r="W260" i="1" s="1"/>
  <c r="T258" i="1"/>
  <c r="W258" i="1" s="1"/>
  <c r="T256" i="1"/>
  <c r="W256" i="1" s="1"/>
  <c r="T254" i="1"/>
  <c r="W254" i="1" s="1"/>
  <c r="T252" i="1"/>
  <c r="W252" i="1" s="1"/>
  <c r="T250" i="1"/>
  <c r="W250" i="1" s="1"/>
  <c r="T248" i="1"/>
  <c r="W248" i="1" s="1"/>
  <c r="T246" i="1"/>
  <c r="W246" i="1" s="1"/>
  <c r="T244" i="1"/>
  <c r="W244" i="1" s="1"/>
  <c r="T242" i="1"/>
  <c r="W242" i="1" s="1"/>
  <c r="T240" i="1"/>
  <c r="W240" i="1" s="1"/>
  <c r="T238" i="1"/>
  <c r="W238" i="1" s="1"/>
  <c r="T236" i="1"/>
  <c r="W236" i="1" s="1"/>
  <c r="T234" i="1"/>
  <c r="W234" i="1" s="1"/>
  <c r="T232" i="1"/>
  <c r="W232" i="1" s="1"/>
  <c r="T230" i="1"/>
  <c r="W230" i="1" s="1"/>
  <c r="T228" i="1"/>
  <c r="W228" i="1" s="1"/>
  <c r="T226" i="1"/>
  <c r="W226" i="1" s="1"/>
  <c r="T224" i="1"/>
  <c r="W224" i="1" s="1"/>
  <c r="T222" i="1"/>
  <c r="W222" i="1" s="1"/>
  <c r="T220" i="1"/>
  <c r="W220" i="1" s="1"/>
  <c r="T218" i="1"/>
  <c r="W218" i="1" s="1"/>
  <c r="T216" i="1"/>
  <c r="W216" i="1" s="1"/>
  <c r="T214" i="1"/>
  <c r="W214" i="1" s="1"/>
  <c r="T212" i="1"/>
  <c r="W212" i="1" s="1"/>
  <c r="T210" i="1"/>
  <c r="W210" i="1" s="1"/>
  <c r="T208" i="1"/>
  <c r="W208" i="1" s="1"/>
  <c r="T206" i="1"/>
  <c r="W206" i="1" s="1"/>
  <c r="T204" i="1"/>
  <c r="W204" i="1" s="1"/>
  <c r="T202" i="1"/>
  <c r="W202" i="1" s="1"/>
  <c r="T200" i="1"/>
  <c r="W200" i="1" s="1"/>
  <c r="T198" i="1"/>
  <c r="W198" i="1" s="1"/>
  <c r="T196" i="1"/>
  <c r="W196" i="1" s="1"/>
  <c r="T194" i="1"/>
  <c r="W194" i="1" s="1"/>
  <c r="T192" i="1"/>
  <c r="W192" i="1" s="1"/>
  <c r="T190" i="1"/>
  <c r="W190" i="1" s="1"/>
  <c r="T188" i="1"/>
  <c r="W188" i="1" s="1"/>
  <c r="T186" i="1"/>
  <c r="W186" i="1" s="1"/>
  <c r="T184" i="1"/>
  <c r="W184" i="1" s="1"/>
  <c r="T180" i="1"/>
  <c r="W180" i="1" s="1"/>
  <c r="T176" i="1"/>
  <c r="W176" i="1" s="1"/>
  <c r="T172" i="1"/>
  <c r="W172" i="1" s="1"/>
  <c r="T168" i="1"/>
  <c r="W168" i="1" s="1"/>
  <c r="T164" i="1"/>
  <c r="W164" i="1" s="1"/>
  <c r="T160" i="1"/>
  <c r="W160" i="1" s="1"/>
  <c r="T156" i="1"/>
  <c r="W156" i="1" s="1"/>
  <c r="T152" i="1"/>
  <c r="W152" i="1" s="1"/>
  <c r="T148" i="1"/>
  <c r="W148" i="1" s="1"/>
  <c r="T144" i="1"/>
  <c r="W144" i="1" s="1"/>
  <c r="T140" i="1"/>
  <c r="W140" i="1" s="1"/>
  <c r="T136" i="1"/>
  <c r="W136" i="1" s="1"/>
  <c r="T132" i="1"/>
  <c r="W132" i="1" s="1"/>
  <c r="T128" i="1"/>
  <c r="W128" i="1" s="1"/>
  <c r="T124" i="1"/>
  <c r="W124" i="1" s="1"/>
  <c r="T120" i="1"/>
  <c r="W120" i="1" s="1"/>
  <c r="T116" i="1"/>
  <c r="W116" i="1" s="1"/>
  <c r="T112" i="1"/>
  <c r="W112" i="1" s="1"/>
  <c r="T108" i="1"/>
  <c r="W108" i="1" s="1"/>
  <c r="T104" i="1"/>
  <c r="W104" i="1" s="1"/>
  <c r="T100" i="1"/>
  <c r="W100" i="1" s="1"/>
  <c r="T96" i="1"/>
  <c r="W96" i="1" s="1"/>
  <c r="T92" i="1"/>
  <c r="W92" i="1" s="1"/>
  <c r="T88" i="1"/>
  <c r="W88" i="1" s="1"/>
  <c r="T84" i="1"/>
  <c r="W84" i="1" s="1"/>
  <c r="T80" i="1"/>
  <c r="W80" i="1" s="1"/>
  <c r="T76" i="1"/>
  <c r="W76" i="1" s="1"/>
  <c r="T72" i="1"/>
  <c r="W72" i="1" s="1"/>
  <c r="T68" i="1"/>
  <c r="W68" i="1" s="1"/>
  <c r="T64" i="1"/>
  <c r="W64" i="1" s="1"/>
  <c r="T60" i="1"/>
  <c r="W60" i="1" s="1"/>
  <c r="T56" i="1"/>
  <c r="W56" i="1" s="1"/>
  <c r="I399" i="1"/>
  <c r="BU19" i="1" s="1"/>
  <c r="J399" i="1"/>
  <c r="BU20" i="1" s="1"/>
  <c r="L399" i="1"/>
  <c r="H399" i="1"/>
  <c r="Y68" i="1" l="1"/>
  <c r="Z68" i="1" s="1"/>
  <c r="Y164" i="1"/>
  <c r="Z164" i="1" s="1"/>
  <c r="X164" i="1" s="1"/>
  <c r="Y222" i="1"/>
  <c r="Z222" i="1" s="1"/>
  <c r="Y207" i="1"/>
  <c r="Z207" i="1" s="1"/>
  <c r="Y14" i="1"/>
  <c r="Z14" i="1" s="1"/>
  <c r="Y340" i="1"/>
  <c r="Z340" i="1" s="1"/>
  <c r="Y195" i="1"/>
  <c r="Z195" i="1" s="1"/>
  <c r="X195" i="1" s="1"/>
  <c r="Y387" i="1"/>
  <c r="Z387" i="1" s="1"/>
  <c r="X387" i="1" s="1"/>
  <c r="Y104" i="1"/>
  <c r="Z104" i="1" s="1"/>
  <c r="Y192" i="1"/>
  <c r="Z192" i="1" s="1"/>
  <c r="Y240" i="1"/>
  <c r="Z240" i="1" s="1"/>
  <c r="Y279" i="1"/>
  <c r="Z279" i="1" s="1"/>
  <c r="Y280" i="1"/>
  <c r="Z280" i="1" s="1"/>
  <c r="Y376" i="1"/>
  <c r="Z376" i="1" s="1"/>
  <c r="X376" i="1" s="1"/>
  <c r="Y331" i="1"/>
  <c r="Z331" i="1" s="1"/>
  <c r="Y134" i="1"/>
  <c r="Z134" i="1" s="1"/>
  <c r="X134" i="1" s="1"/>
  <c r="Y80" i="1"/>
  <c r="Y144" i="1"/>
  <c r="Z144" i="1" s="1"/>
  <c r="X144" i="1" s="1"/>
  <c r="Y212" i="1"/>
  <c r="Z212" i="1" s="1"/>
  <c r="X212" i="1" s="1"/>
  <c r="Y260" i="1"/>
  <c r="Z260" i="1" s="1"/>
  <c r="Y359" i="1"/>
  <c r="Z359" i="1" s="1"/>
  <c r="X359" i="1" s="1"/>
  <c r="Y352" i="1"/>
  <c r="Z352" i="1" s="1"/>
  <c r="X352" i="1" s="1"/>
  <c r="Y283" i="1"/>
  <c r="Z283" i="1" s="1"/>
  <c r="Y78" i="1"/>
  <c r="Z78" i="1" s="1"/>
  <c r="Y116" i="1"/>
  <c r="Z116" i="1" s="1"/>
  <c r="X116" i="1" s="1"/>
  <c r="Y180" i="1"/>
  <c r="Z180" i="1" s="1"/>
  <c r="Y214" i="1"/>
  <c r="Z214" i="1" s="1"/>
  <c r="X214" i="1" s="1"/>
  <c r="Y100" i="1"/>
  <c r="Z100" i="1" s="1"/>
  <c r="Y190" i="1"/>
  <c r="Z190" i="1" s="1"/>
  <c r="Y238" i="1"/>
  <c r="Z238" i="1" s="1"/>
  <c r="Y271" i="1"/>
  <c r="Z271" i="1" s="1"/>
  <c r="Y276" i="1"/>
  <c r="Z276" i="1" s="1"/>
  <c r="Y372" i="1"/>
  <c r="Y323" i="1"/>
  <c r="Z323" i="1" s="1"/>
  <c r="Y118" i="1"/>
  <c r="Z118" i="1" s="1"/>
  <c r="Y136" i="1"/>
  <c r="Z136" i="1" s="1"/>
  <c r="X136" i="1" s="1"/>
  <c r="Y224" i="1"/>
  <c r="Z224" i="1" s="1"/>
  <c r="Y215" i="1"/>
  <c r="Z215" i="1" s="1"/>
  <c r="Y18" i="1"/>
  <c r="Z18" i="1" s="1"/>
  <c r="Y344" i="1"/>
  <c r="Z344" i="1" s="1"/>
  <c r="Y267" i="1"/>
  <c r="Z267" i="1" s="1"/>
  <c r="Y174" i="1"/>
  <c r="Z174" i="1" s="1"/>
  <c r="Y112" i="1"/>
  <c r="Z112" i="1" s="1"/>
  <c r="Y196" i="1"/>
  <c r="Z196" i="1" s="1"/>
  <c r="Y244" i="1"/>
  <c r="Z244" i="1" s="1"/>
  <c r="X244" i="1" s="1"/>
  <c r="Y295" i="1"/>
  <c r="Z295" i="1" s="1"/>
  <c r="Y34" i="1"/>
  <c r="Z34" i="1" s="1"/>
  <c r="Y320" i="1"/>
  <c r="Z320" i="1" s="1"/>
  <c r="Y219" i="1"/>
  <c r="Z219" i="1" s="1"/>
  <c r="Y38" i="1"/>
  <c r="Z38" i="1" s="1"/>
  <c r="Y148" i="1"/>
  <c r="Z148" i="1" s="1"/>
  <c r="Y246" i="1"/>
  <c r="Z246" i="1" s="1"/>
  <c r="Y132" i="1"/>
  <c r="Z132" i="1" s="1"/>
  <c r="Y206" i="1"/>
  <c r="Z206" i="1" s="1"/>
  <c r="Y254" i="1"/>
  <c r="Z254" i="1" s="1"/>
  <c r="Y335" i="1"/>
  <c r="Z335" i="1" s="1"/>
  <c r="X335" i="1" s="1"/>
  <c r="Y308" i="1"/>
  <c r="Z308" i="1" s="1"/>
  <c r="X308" i="1" s="1"/>
  <c r="Y259" i="1"/>
  <c r="Z259" i="1" s="1"/>
  <c r="Y158" i="1"/>
  <c r="Z158" i="1" s="1"/>
  <c r="X158" i="1" s="1"/>
  <c r="Y72" i="1"/>
  <c r="Z72" i="1" s="1"/>
  <c r="Y168" i="1"/>
  <c r="Z168" i="1" s="1"/>
  <c r="X168" i="1" s="1"/>
  <c r="Y208" i="1"/>
  <c r="Z208" i="1" s="1"/>
  <c r="Y256" i="1"/>
  <c r="Z256" i="1" s="1"/>
  <c r="X256" i="1" s="1"/>
  <c r="Y343" i="1"/>
  <c r="Z343" i="1" s="1"/>
  <c r="Y312" i="1"/>
  <c r="Z312" i="1" s="1"/>
  <c r="Y203" i="1"/>
  <c r="Z203" i="1" s="1"/>
  <c r="Y395" i="1"/>
  <c r="Z395" i="1" s="1"/>
  <c r="Y176" i="1"/>
  <c r="Z176" i="1" s="1"/>
  <c r="Y228" i="1"/>
  <c r="Z228" i="1" s="1"/>
  <c r="Y231" i="1"/>
  <c r="Z231" i="1" s="1"/>
  <c r="Y288" i="1"/>
  <c r="Z288" i="1" s="1"/>
  <c r="Y384" i="1"/>
  <c r="Z384" i="1" s="1"/>
  <c r="Y347" i="1"/>
  <c r="Z347" i="1" s="1"/>
  <c r="Y166" i="1"/>
  <c r="Z166" i="1" s="1"/>
  <c r="X166" i="1" s="1"/>
  <c r="Y84" i="1"/>
  <c r="Z84" i="1" s="1"/>
  <c r="Y198" i="1"/>
  <c r="Z198" i="1" s="1"/>
  <c r="Y230" i="1"/>
  <c r="Z230" i="1" s="1"/>
  <c r="Y76" i="1"/>
  <c r="Z76" i="1" s="1"/>
  <c r="X76" i="1" s="1"/>
  <c r="Y108" i="1"/>
  <c r="Z108" i="1" s="1"/>
  <c r="Y140" i="1"/>
  <c r="Z140" i="1" s="1"/>
  <c r="Y172" i="1"/>
  <c r="Z172" i="1" s="1"/>
  <c r="Y194" i="1"/>
  <c r="Z194" i="1" s="1"/>
  <c r="X194" i="1" s="1"/>
  <c r="Y210" i="1"/>
  <c r="Z210" i="1" s="1"/>
  <c r="X210" i="1" s="1"/>
  <c r="Y226" i="1"/>
  <c r="Z226" i="1" s="1"/>
  <c r="Y242" i="1"/>
  <c r="Z242" i="1" s="1"/>
  <c r="Y258" i="1"/>
  <c r="Z258" i="1" s="1"/>
  <c r="X258" i="1" s="1"/>
  <c r="Y223" i="1"/>
  <c r="Z223" i="1" s="1"/>
  <c r="Y287" i="1"/>
  <c r="Z287" i="1" s="1"/>
  <c r="X287" i="1" s="1"/>
  <c r="Y351" i="1"/>
  <c r="Z351" i="1" s="1"/>
  <c r="Y26" i="1"/>
  <c r="Z26" i="1" s="1"/>
  <c r="Y284" i="1"/>
  <c r="Z284" i="1" s="1"/>
  <c r="Y316" i="1"/>
  <c r="Z316" i="1" s="1"/>
  <c r="Y348" i="1"/>
  <c r="Z348" i="1" s="1"/>
  <c r="Y380" i="1"/>
  <c r="Z380" i="1" s="1"/>
  <c r="Y211" i="1"/>
  <c r="Z211" i="1" s="1"/>
  <c r="Y275" i="1"/>
  <c r="Z275" i="1" s="1"/>
  <c r="Y339" i="1"/>
  <c r="Z339" i="1" s="1"/>
  <c r="Y62" i="1"/>
  <c r="Z62" i="1" s="1"/>
  <c r="Y22" i="1"/>
  <c r="Z22" i="1" s="1"/>
  <c r="Y150" i="1"/>
  <c r="Z150" i="1" s="1"/>
  <c r="Y303" i="1"/>
  <c r="Z303" i="1" s="1"/>
  <c r="X303" i="1" s="1"/>
  <c r="Y292" i="1"/>
  <c r="Z292" i="1" s="1"/>
  <c r="X292" i="1" s="1"/>
  <c r="Y388" i="1"/>
  <c r="Z388" i="1" s="1"/>
  <c r="X388" i="1" s="1"/>
  <c r="Y355" i="1"/>
  <c r="Z355" i="1" s="1"/>
  <c r="X355" i="1" s="1"/>
  <c r="Y54" i="1"/>
  <c r="Z54" i="1" s="1"/>
  <c r="X54" i="1" s="1"/>
  <c r="Y88" i="1"/>
  <c r="Z88" i="1" s="1"/>
  <c r="Y184" i="1"/>
  <c r="Z184" i="1" s="1"/>
  <c r="X184" i="1" s="1"/>
  <c r="Y232" i="1"/>
  <c r="Z232" i="1" s="1"/>
  <c r="Y248" i="1"/>
  <c r="Z248" i="1" s="1"/>
  <c r="Y264" i="1"/>
  <c r="Z264" i="1" s="1"/>
  <c r="Y247" i="1"/>
  <c r="Z247" i="1" s="1"/>
  <c r="Y311" i="1"/>
  <c r="Z311" i="1" s="1"/>
  <c r="Y375" i="1"/>
  <c r="Z375" i="1" s="1"/>
  <c r="Y50" i="1"/>
  <c r="Z50" i="1" s="1"/>
  <c r="Y296" i="1"/>
  <c r="Z296" i="1" s="1"/>
  <c r="Y328" i="1"/>
  <c r="Z328" i="1" s="1"/>
  <c r="Y360" i="1"/>
  <c r="Z360" i="1" s="1"/>
  <c r="Y392" i="1"/>
  <c r="Z392" i="1" s="1"/>
  <c r="Y235" i="1"/>
  <c r="Z235" i="1" s="1"/>
  <c r="Y299" i="1"/>
  <c r="Z299" i="1" s="1"/>
  <c r="Y363" i="1"/>
  <c r="Z363" i="1" s="1"/>
  <c r="X363" i="1" s="1"/>
  <c r="Y110" i="1"/>
  <c r="Z110" i="1" s="1"/>
  <c r="Y70" i="1"/>
  <c r="Z70" i="1" s="1"/>
  <c r="BU29" i="1"/>
  <c r="BU47" i="1" s="1"/>
  <c r="S399" i="1"/>
  <c r="Y262" i="1"/>
  <c r="Z262" i="1" s="1"/>
  <c r="X262" i="1" s="1"/>
  <c r="Y367" i="1"/>
  <c r="Z367" i="1" s="1"/>
  <c r="Y324" i="1"/>
  <c r="Z324" i="1" s="1"/>
  <c r="Y227" i="1"/>
  <c r="Z227" i="1" s="1"/>
  <c r="Y94" i="1"/>
  <c r="Z94" i="1" s="1"/>
  <c r="X94" i="1" s="1"/>
  <c r="Y120" i="1"/>
  <c r="Z120" i="1" s="1"/>
  <c r="Y216" i="1"/>
  <c r="Z216" i="1" s="1"/>
  <c r="X216" i="1" s="1"/>
  <c r="Y60" i="1"/>
  <c r="Z60" i="1" s="1"/>
  <c r="X60" i="1" s="1"/>
  <c r="Y92" i="1"/>
  <c r="Z92" i="1" s="1"/>
  <c r="X92" i="1" s="1"/>
  <c r="Y124" i="1"/>
  <c r="Z124" i="1" s="1"/>
  <c r="X124" i="1" s="1"/>
  <c r="Y156" i="1"/>
  <c r="Z156" i="1" s="1"/>
  <c r="X156" i="1" s="1"/>
  <c r="Y186" i="1"/>
  <c r="Z186" i="1" s="1"/>
  <c r="Y202" i="1"/>
  <c r="Z202" i="1" s="1"/>
  <c r="X202" i="1" s="1"/>
  <c r="Y218" i="1"/>
  <c r="Z218" i="1" s="1"/>
  <c r="X218" i="1" s="1"/>
  <c r="Y234" i="1"/>
  <c r="Z234" i="1" s="1"/>
  <c r="X234" i="1" s="1"/>
  <c r="Y250" i="1"/>
  <c r="Z250" i="1" s="1"/>
  <c r="X250" i="1" s="1"/>
  <c r="Y191" i="1"/>
  <c r="Z191" i="1" s="1"/>
  <c r="X191" i="1" s="1"/>
  <c r="Y255" i="1"/>
  <c r="Z255" i="1" s="1"/>
  <c r="X255" i="1" s="1"/>
  <c r="Y319" i="1"/>
  <c r="Z319" i="1" s="1"/>
  <c r="X319" i="1" s="1"/>
  <c r="Y383" i="1"/>
  <c r="Z383" i="1" s="1"/>
  <c r="X383" i="1" s="1"/>
  <c r="Y268" i="1"/>
  <c r="Z268" i="1" s="1"/>
  <c r="Y300" i="1"/>
  <c r="Z300" i="1" s="1"/>
  <c r="Y332" i="1"/>
  <c r="Z332" i="1" s="1"/>
  <c r="X332" i="1" s="1"/>
  <c r="Y364" i="1"/>
  <c r="Z364" i="1" s="1"/>
  <c r="X364" i="1" s="1"/>
  <c r="Y396" i="1"/>
  <c r="Z396" i="1" s="1"/>
  <c r="Y243" i="1"/>
  <c r="Z243" i="1" s="1"/>
  <c r="X243" i="1" s="1"/>
  <c r="Y307" i="1"/>
  <c r="Z307" i="1" s="1"/>
  <c r="X307" i="1" s="1"/>
  <c r="Y371" i="1"/>
  <c r="Z371" i="1" s="1"/>
  <c r="Y126" i="1"/>
  <c r="Z126" i="1" s="1"/>
  <c r="X126" i="1" s="1"/>
  <c r="Y86" i="1"/>
  <c r="Z86" i="1" s="1"/>
  <c r="Y239" i="1"/>
  <c r="Z239" i="1" s="1"/>
  <c r="Y42" i="1"/>
  <c r="Z42" i="1" s="1"/>
  <c r="Y356" i="1"/>
  <c r="Z356" i="1" s="1"/>
  <c r="Y291" i="1"/>
  <c r="Z291" i="1" s="1"/>
  <c r="Y182" i="1"/>
  <c r="Z182" i="1" s="1"/>
  <c r="Z80" i="1"/>
  <c r="X80" i="1" s="1"/>
  <c r="Y56" i="1"/>
  <c r="Z56" i="1" s="1"/>
  <c r="Y152" i="1"/>
  <c r="Z152" i="1" s="1"/>
  <c r="Y200" i="1"/>
  <c r="Z200" i="1" s="1"/>
  <c r="X200" i="1" s="1"/>
  <c r="Y64" i="1"/>
  <c r="Z64" i="1" s="1"/>
  <c r="X64" i="1" s="1"/>
  <c r="Y96" i="1"/>
  <c r="Z96" i="1" s="1"/>
  <c r="X96" i="1" s="1"/>
  <c r="Y128" i="1"/>
  <c r="Z128" i="1" s="1"/>
  <c r="Y160" i="1"/>
  <c r="Z160" i="1" s="1"/>
  <c r="Y188" i="1"/>
  <c r="Z188" i="1" s="1"/>
  <c r="Y204" i="1"/>
  <c r="Z204" i="1" s="1"/>
  <c r="X204" i="1" s="1"/>
  <c r="Y220" i="1"/>
  <c r="Z220" i="1" s="1"/>
  <c r="Y236" i="1"/>
  <c r="Z236" i="1" s="1"/>
  <c r="Y252" i="1"/>
  <c r="Z252" i="1" s="1"/>
  <c r="X252" i="1" s="1"/>
  <c r="Y199" i="1"/>
  <c r="Z199" i="1" s="1"/>
  <c r="X199" i="1" s="1"/>
  <c r="Y263" i="1"/>
  <c r="Z263" i="1" s="1"/>
  <c r="Y327" i="1"/>
  <c r="Z327" i="1" s="1"/>
  <c r="Y391" i="1"/>
  <c r="Z391" i="1" s="1"/>
  <c r="Y272" i="1"/>
  <c r="Z272" i="1" s="1"/>
  <c r="X272" i="1" s="1"/>
  <c r="Y304" i="1"/>
  <c r="Z304" i="1" s="1"/>
  <c r="Y336" i="1"/>
  <c r="Z336" i="1" s="1"/>
  <c r="Y368" i="1"/>
  <c r="Z368" i="1" s="1"/>
  <c r="Y187" i="1"/>
  <c r="Z187" i="1" s="1"/>
  <c r="X187" i="1" s="1"/>
  <c r="Y251" i="1"/>
  <c r="Z251" i="1" s="1"/>
  <c r="Y315" i="1"/>
  <c r="Z315" i="1" s="1"/>
  <c r="Y379" i="1"/>
  <c r="Z379" i="1" s="1"/>
  <c r="Y142" i="1"/>
  <c r="Z142" i="1" s="1"/>
  <c r="Y102" i="1"/>
  <c r="Z102" i="1" s="1"/>
  <c r="Z372" i="1"/>
  <c r="X372" i="1" s="1"/>
  <c r="BU13" i="1"/>
  <c r="BU17" i="1" s="1"/>
  <c r="T20" i="1"/>
  <c r="W20" i="1" s="1"/>
  <c r="T28" i="1"/>
  <c r="W28" i="1" s="1"/>
  <c r="T36" i="1"/>
  <c r="W36" i="1" s="1"/>
  <c r="T44" i="1"/>
  <c r="W44" i="1" s="1"/>
  <c r="T52" i="1"/>
  <c r="W52" i="1" s="1"/>
  <c r="T270" i="1"/>
  <c r="W270" i="1" s="1"/>
  <c r="T278" i="1"/>
  <c r="W278" i="1" s="1"/>
  <c r="T286" i="1"/>
  <c r="W286" i="1" s="1"/>
  <c r="T294" i="1"/>
  <c r="W294" i="1" s="1"/>
  <c r="T302" i="1"/>
  <c r="W302" i="1" s="1"/>
  <c r="T310" i="1"/>
  <c r="W310" i="1" s="1"/>
  <c r="T318" i="1"/>
  <c r="W318" i="1" s="1"/>
  <c r="T326" i="1"/>
  <c r="W326" i="1" s="1"/>
  <c r="T334" i="1"/>
  <c r="W334" i="1" s="1"/>
  <c r="T342" i="1"/>
  <c r="W342" i="1" s="1"/>
  <c r="T350" i="1"/>
  <c r="W350" i="1" s="1"/>
  <c r="T358" i="1"/>
  <c r="W358" i="1" s="1"/>
  <c r="T366" i="1"/>
  <c r="W366" i="1" s="1"/>
  <c r="T374" i="1"/>
  <c r="W374" i="1" s="1"/>
  <c r="T382" i="1"/>
  <c r="W382" i="1" s="1"/>
  <c r="T390" i="1"/>
  <c r="W390" i="1" s="1"/>
  <c r="T398" i="1"/>
  <c r="W398" i="1" s="1"/>
  <c r="T15" i="1"/>
  <c r="W15" i="1" s="1"/>
  <c r="T19" i="1"/>
  <c r="W19" i="1" s="1"/>
  <c r="T23" i="1"/>
  <c r="W23" i="1" s="1"/>
  <c r="T27" i="1"/>
  <c r="W27" i="1" s="1"/>
  <c r="T31" i="1"/>
  <c r="W31" i="1" s="1"/>
  <c r="T35" i="1"/>
  <c r="W35" i="1" s="1"/>
  <c r="T39" i="1"/>
  <c r="W39" i="1" s="1"/>
  <c r="T43" i="1"/>
  <c r="W43" i="1" s="1"/>
  <c r="T47" i="1"/>
  <c r="W47" i="1" s="1"/>
  <c r="T51" i="1"/>
  <c r="W51" i="1" s="1"/>
  <c r="T55" i="1"/>
  <c r="W55" i="1" s="1"/>
  <c r="T59" i="1"/>
  <c r="W59" i="1" s="1"/>
  <c r="T63" i="1"/>
  <c r="W63" i="1" s="1"/>
  <c r="T67" i="1"/>
  <c r="W67" i="1" s="1"/>
  <c r="T71" i="1"/>
  <c r="W71" i="1" s="1"/>
  <c r="T75" i="1"/>
  <c r="W75" i="1" s="1"/>
  <c r="T79" i="1"/>
  <c r="W79" i="1" s="1"/>
  <c r="T83" i="1"/>
  <c r="W83" i="1" s="1"/>
  <c r="T87" i="1"/>
  <c r="W87" i="1" s="1"/>
  <c r="T91" i="1"/>
  <c r="W91" i="1" s="1"/>
  <c r="T95" i="1"/>
  <c r="W95" i="1" s="1"/>
  <c r="T99" i="1"/>
  <c r="W99" i="1" s="1"/>
  <c r="T103" i="1"/>
  <c r="W103" i="1" s="1"/>
  <c r="T107" i="1"/>
  <c r="W107" i="1" s="1"/>
  <c r="T111" i="1"/>
  <c r="W111" i="1" s="1"/>
  <c r="T115" i="1"/>
  <c r="W115" i="1" s="1"/>
  <c r="T119" i="1"/>
  <c r="W119" i="1" s="1"/>
  <c r="T123" i="1"/>
  <c r="W123" i="1" s="1"/>
  <c r="T127" i="1"/>
  <c r="W127" i="1" s="1"/>
  <c r="T131" i="1"/>
  <c r="W131" i="1" s="1"/>
  <c r="T135" i="1"/>
  <c r="W135" i="1" s="1"/>
  <c r="T139" i="1"/>
  <c r="W139" i="1" s="1"/>
  <c r="T143" i="1"/>
  <c r="W143" i="1" s="1"/>
  <c r="T147" i="1"/>
  <c r="W147" i="1" s="1"/>
  <c r="T151" i="1"/>
  <c r="W151" i="1" s="1"/>
  <c r="T155" i="1"/>
  <c r="W155" i="1" s="1"/>
  <c r="T159" i="1"/>
  <c r="W159" i="1" s="1"/>
  <c r="T163" i="1"/>
  <c r="W163" i="1" s="1"/>
  <c r="T167" i="1"/>
  <c r="W167" i="1" s="1"/>
  <c r="T171" i="1"/>
  <c r="W171" i="1" s="1"/>
  <c r="T175" i="1"/>
  <c r="W175" i="1" s="1"/>
  <c r="T179" i="1"/>
  <c r="W179" i="1" s="1"/>
  <c r="T183" i="1"/>
  <c r="W183" i="1" s="1"/>
  <c r="T189" i="1"/>
  <c r="W189" i="1" s="1"/>
  <c r="T197" i="1"/>
  <c r="W197" i="1" s="1"/>
  <c r="T205" i="1"/>
  <c r="W205" i="1" s="1"/>
  <c r="T213" i="1"/>
  <c r="W213" i="1" s="1"/>
  <c r="T221" i="1"/>
  <c r="W221" i="1" s="1"/>
  <c r="T229" i="1"/>
  <c r="W229" i="1" s="1"/>
  <c r="T237" i="1"/>
  <c r="W237" i="1" s="1"/>
  <c r="T245" i="1"/>
  <c r="W245" i="1" s="1"/>
  <c r="T253" i="1"/>
  <c r="W253" i="1" s="1"/>
  <c r="T261" i="1"/>
  <c r="W261" i="1" s="1"/>
  <c r="T269" i="1"/>
  <c r="W269" i="1" s="1"/>
  <c r="T277" i="1"/>
  <c r="W277" i="1" s="1"/>
  <c r="T285" i="1"/>
  <c r="W285" i="1" s="1"/>
  <c r="T293" i="1"/>
  <c r="W293" i="1" s="1"/>
  <c r="T301" i="1"/>
  <c r="W301" i="1" s="1"/>
  <c r="T309" i="1"/>
  <c r="W309" i="1" s="1"/>
  <c r="T317" i="1"/>
  <c r="W317" i="1" s="1"/>
  <c r="T325" i="1"/>
  <c r="W325" i="1" s="1"/>
  <c r="T333" i="1"/>
  <c r="W333" i="1" s="1"/>
  <c r="T341" i="1"/>
  <c r="W341" i="1" s="1"/>
  <c r="T349" i="1"/>
  <c r="W349" i="1" s="1"/>
  <c r="T357" i="1"/>
  <c r="W357" i="1" s="1"/>
  <c r="T365" i="1"/>
  <c r="W365" i="1" s="1"/>
  <c r="T373" i="1"/>
  <c r="W373" i="1" s="1"/>
  <c r="T381" i="1"/>
  <c r="W381" i="1" s="1"/>
  <c r="T389" i="1"/>
  <c r="W389" i="1" s="1"/>
  <c r="T397" i="1"/>
  <c r="W397" i="1" s="1"/>
  <c r="T46" i="1"/>
  <c r="W46" i="1" s="1"/>
  <c r="T66" i="1"/>
  <c r="W66" i="1" s="1"/>
  <c r="T82" i="1"/>
  <c r="W82" i="1" s="1"/>
  <c r="T98" i="1"/>
  <c r="W98" i="1" s="1"/>
  <c r="T114" i="1"/>
  <c r="W114" i="1" s="1"/>
  <c r="T130" i="1"/>
  <c r="W130" i="1" s="1"/>
  <c r="T146" i="1"/>
  <c r="W146" i="1" s="1"/>
  <c r="T162" i="1"/>
  <c r="W162" i="1" s="1"/>
  <c r="T178" i="1"/>
  <c r="W178" i="1" s="1"/>
  <c r="T16" i="1"/>
  <c r="W16" i="1" s="1"/>
  <c r="T24" i="1"/>
  <c r="W24" i="1" s="1"/>
  <c r="T32" i="1"/>
  <c r="W32" i="1" s="1"/>
  <c r="T40" i="1"/>
  <c r="W40" i="1" s="1"/>
  <c r="T48" i="1"/>
  <c r="W48" i="1" s="1"/>
  <c r="T266" i="1"/>
  <c r="W266" i="1" s="1"/>
  <c r="T274" i="1"/>
  <c r="W274" i="1" s="1"/>
  <c r="T282" i="1"/>
  <c r="W282" i="1" s="1"/>
  <c r="T290" i="1"/>
  <c r="W290" i="1" s="1"/>
  <c r="T298" i="1"/>
  <c r="W298" i="1" s="1"/>
  <c r="T306" i="1"/>
  <c r="W306" i="1" s="1"/>
  <c r="T314" i="1"/>
  <c r="W314" i="1" s="1"/>
  <c r="T322" i="1"/>
  <c r="W322" i="1" s="1"/>
  <c r="T330" i="1"/>
  <c r="W330" i="1" s="1"/>
  <c r="T338" i="1"/>
  <c r="W338" i="1" s="1"/>
  <c r="T346" i="1"/>
  <c r="W346" i="1" s="1"/>
  <c r="T354" i="1"/>
  <c r="W354" i="1" s="1"/>
  <c r="T362" i="1"/>
  <c r="W362" i="1" s="1"/>
  <c r="T370" i="1"/>
  <c r="W370" i="1" s="1"/>
  <c r="T378" i="1"/>
  <c r="W378" i="1" s="1"/>
  <c r="T386" i="1"/>
  <c r="W386" i="1" s="1"/>
  <c r="T394" i="1"/>
  <c r="W394" i="1" s="1"/>
  <c r="T17" i="1"/>
  <c r="W17" i="1" s="1"/>
  <c r="T21" i="1"/>
  <c r="W21" i="1" s="1"/>
  <c r="T25" i="1"/>
  <c r="W25" i="1" s="1"/>
  <c r="T29" i="1"/>
  <c r="W29" i="1" s="1"/>
  <c r="T33" i="1"/>
  <c r="W33" i="1" s="1"/>
  <c r="T37" i="1"/>
  <c r="W37" i="1" s="1"/>
  <c r="T41" i="1"/>
  <c r="W41" i="1" s="1"/>
  <c r="T45" i="1"/>
  <c r="W45" i="1" s="1"/>
  <c r="T49" i="1"/>
  <c r="W49" i="1" s="1"/>
  <c r="T53" i="1"/>
  <c r="W53" i="1" s="1"/>
  <c r="T57" i="1"/>
  <c r="W57" i="1" s="1"/>
  <c r="T61" i="1"/>
  <c r="W61" i="1" s="1"/>
  <c r="T65" i="1"/>
  <c r="W65" i="1" s="1"/>
  <c r="T69" i="1"/>
  <c r="W69" i="1" s="1"/>
  <c r="T73" i="1"/>
  <c r="W73" i="1" s="1"/>
  <c r="T77" i="1"/>
  <c r="W77" i="1" s="1"/>
  <c r="T81" i="1"/>
  <c r="W81" i="1" s="1"/>
  <c r="T85" i="1"/>
  <c r="W85" i="1" s="1"/>
  <c r="T89" i="1"/>
  <c r="W89" i="1" s="1"/>
  <c r="T93" i="1"/>
  <c r="W93" i="1" s="1"/>
  <c r="T97" i="1"/>
  <c r="W97" i="1" s="1"/>
  <c r="T101" i="1"/>
  <c r="W101" i="1" s="1"/>
  <c r="T105" i="1"/>
  <c r="W105" i="1" s="1"/>
  <c r="T109" i="1"/>
  <c r="W109" i="1" s="1"/>
  <c r="T113" i="1"/>
  <c r="W113" i="1" s="1"/>
  <c r="T117" i="1"/>
  <c r="W117" i="1" s="1"/>
  <c r="T121" i="1"/>
  <c r="W121" i="1" s="1"/>
  <c r="T125" i="1"/>
  <c r="W125" i="1" s="1"/>
  <c r="T129" i="1"/>
  <c r="W129" i="1" s="1"/>
  <c r="T133" i="1"/>
  <c r="W133" i="1" s="1"/>
  <c r="T137" i="1"/>
  <c r="W137" i="1" s="1"/>
  <c r="T141" i="1"/>
  <c r="W141" i="1" s="1"/>
  <c r="T145" i="1"/>
  <c r="W145" i="1" s="1"/>
  <c r="T149" i="1"/>
  <c r="W149" i="1" s="1"/>
  <c r="T153" i="1"/>
  <c r="W153" i="1" s="1"/>
  <c r="T157" i="1"/>
  <c r="W157" i="1" s="1"/>
  <c r="T161" i="1"/>
  <c r="W161" i="1" s="1"/>
  <c r="T165" i="1"/>
  <c r="W165" i="1" s="1"/>
  <c r="T169" i="1"/>
  <c r="W169" i="1" s="1"/>
  <c r="T173" i="1"/>
  <c r="W173" i="1" s="1"/>
  <c r="T177" i="1"/>
  <c r="W177" i="1" s="1"/>
  <c r="T181" i="1"/>
  <c r="W181" i="1" s="1"/>
  <c r="T185" i="1"/>
  <c r="W185" i="1" s="1"/>
  <c r="T193" i="1"/>
  <c r="W193" i="1" s="1"/>
  <c r="T201" i="1"/>
  <c r="W201" i="1" s="1"/>
  <c r="T209" i="1"/>
  <c r="W209" i="1" s="1"/>
  <c r="T217" i="1"/>
  <c r="W217" i="1" s="1"/>
  <c r="T225" i="1"/>
  <c r="W225" i="1" s="1"/>
  <c r="T233" i="1"/>
  <c r="W233" i="1" s="1"/>
  <c r="T241" i="1"/>
  <c r="W241" i="1" s="1"/>
  <c r="T249" i="1"/>
  <c r="W249" i="1" s="1"/>
  <c r="T257" i="1"/>
  <c r="W257" i="1" s="1"/>
  <c r="T265" i="1"/>
  <c r="W265" i="1" s="1"/>
  <c r="T273" i="1"/>
  <c r="W273" i="1" s="1"/>
  <c r="T281" i="1"/>
  <c r="W281" i="1" s="1"/>
  <c r="T289" i="1"/>
  <c r="W289" i="1" s="1"/>
  <c r="T297" i="1"/>
  <c r="W297" i="1" s="1"/>
  <c r="T305" i="1"/>
  <c r="W305" i="1" s="1"/>
  <c r="T313" i="1"/>
  <c r="W313" i="1" s="1"/>
  <c r="T321" i="1"/>
  <c r="W321" i="1" s="1"/>
  <c r="T329" i="1"/>
  <c r="W329" i="1" s="1"/>
  <c r="T337" i="1"/>
  <c r="W337" i="1" s="1"/>
  <c r="T345" i="1"/>
  <c r="W345" i="1" s="1"/>
  <c r="T353" i="1"/>
  <c r="W353" i="1" s="1"/>
  <c r="T361" i="1"/>
  <c r="W361" i="1" s="1"/>
  <c r="T369" i="1"/>
  <c r="W369" i="1" s="1"/>
  <c r="T377" i="1"/>
  <c r="W377" i="1" s="1"/>
  <c r="T385" i="1"/>
  <c r="W385" i="1" s="1"/>
  <c r="T393" i="1"/>
  <c r="W393" i="1" s="1"/>
  <c r="T30" i="1"/>
  <c r="W30" i="1" s="1"/>
  <c r="T58" i="1"/>
  <c r="W58" i="1" s="1"/>
  <c r="T74" i="1"/>
  <c r="W74" i="1" s="1"/>
  <c r="T90" i="1"/>
  <c r="W90" i="1" s="1"/>
  <c r="T106" i="1"/>
  <c r="W106" i="1" s="1"/>
  <c r="T122" i="1"/>
  <c r="W122" i="1" s="1"/>
  <c r="T138" i="1"/>
  <c r="W138" i="1" s="1"/>
  <c r="T154" i="1"/>
  <c r="W154" i="1" s="1"/>
  <c r="T170" i="1"/>
  <c r="W170" i="1" s="1"/>
  <c r="AL15" i="1"/>
  <c r="AL17" i="1"/>
  <c r="AL18" i="1"/>
  <c r="AL19" i="1"/>
  <c r="AL20" i="1"/>
  <c r="AL21" i="1"/>
  <c r="AL22" i="1"/>
  <c r="AL23" i="1"/>
  <c r="AL24" i="1"/>
  <c r="AL25" i="1"/>
  <c r="AL26" i="1"/>
  <c r="AL27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14" i="1"/>
  <c r="AD15" i="1"/>
  <c r="AE15" i="1"/>
  <c r="AD17" i="1"/>
  <c r="AE17" i="1"/>
  <c r="AD18" i="1"/>
  <c r="AE18" i="1"/>
  <c r="AD19" i="1"/>
  <c r="AE19" i="1"/>
  <c r="AD20" i="1"/>
  <c r="AE20" i="1"/>
  <c r="AD21" i="1"/>
  <c r="AE21" i="1"/>
  <c r="AD22" i="1"/>
  <c r="AE22" i="1"/>
  <c r="AD23" i="1"/>
  <c r="AE23" i="1"/>
  <c r="AD24" i="1"/>
  <c r="AE24" i="1"/>
  <c r="AD25" i="1"/>
  <c r="AE25" i="1"/>
  <c r="AD26" i="1"/>
  <c r="AE26" i="1"/>
  <c r="AD27" i="1"/>
  <c r="AE27" i="1"/>
  <c r="AD29" i="1"/>
  <c r="AE29" i="1"/>
  <c r="AD30" i="1"/>
  <c r="AE30" i="1"/>
  <c r="AD31" i="1"/>
  <c r="AE31" i="1"/>
  <c r="AD32" i="1"/>
  <c r="AE32" i="1"/>
  <c r="AD33" i="1"/>
  <c r="AE33" i="1"/>
  <c r="AD34" i="1"/>
  <c r="AE34" i="1"/>
  <c r="AD35" i="1"/>
  <c r="AE35" i="1"/>
  <c r="AD36" i="1"/>
  <c r="AE36" i="1"/>
  <c r="AD37" i="1"/>
  <c r="AE37" i="1"/>
  <c r="AD38" i="1"/>
  <c r="AE38" i="1"/>
  <c r="AD39" i="1"/>
  <c r="AE39" i="1"/>
  <c r="AD40" i="1"/>
  <c r="AE40" i="1"/>
  <c r="AD257" i="1"/>
  <c r="AE257" i="1"/>
  <c r="AD258" i="1"/>
  <c r="AE258" i="1"/>
  <c r="AD259" i="1"/>
  <c r="AE259" i="1"/>
  <c r="AD260" i="1"/>
  <c r="AE260" i="1"/>
  <c r="AD261" i="1"/>
  <c r="AE261" i="1"/>
  <c r="AD262" i="1"/>
  <c r="AE262" i="1"/>
  <c r="AD263" i="1"/>
  <c r="AE263" i="1"/>
  <c r="AD264" i="1"/>
  <c r="AE264" i="1"/>
  <c r="AD265" i="1"/>
  <c r="AE265" i="1"/>
  <c r="AD266" i="1"/>
  <c r="AE266" i="1"/>
  <c r="AD267" i="1"/>
  <c r="AE267" i="1"/>
  <c r="AD268" i="1"/>
  <c r="AE268" i="1"/>
  <c r="AD269" i="1"/>
  <c r="AE269" i="1"/>
  <c r="AD270" i="1"/>
  <c r="AE270" i="1"/>
  <c r="AD271" i="1"/>
  <c r="AE271" i="1"/>
  <c r="AD272" i="1"/>
  <c r="AE272" i="1"/>
  <c r="AD273" i="1"/>
  <c r="AE273" i="1"/>
  <c r="AD274" i="1"/>
  <c r="AE274" i="1"/>
  <c r="AD275" i="1"/>
  <c r="AE275" i="1"/>
  <c r="AD276" i="1"/>
  <c r="AE276" i="1"/>
  <c r="AE14" i="1"/>
  <c r="AD14" i="1"/>
  <c r="AC17" i="1"/>
  <c r="AC18" i="1"/>
  <c r="AC19" i="1"/>
  <c r="AC20" i="1"/>
  <c r="AC21" i="1"/>
  <c r="AC22" i="1"/>
  <c r="AC23" i="1"/>
  <c r="AC24" i="1"/>
  <c r="AC25" i="1"/>
  <c r="AC26" i="1"/>
  <c r="AC27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A15" i="1"/>
  <c r="AA17" i="1"/>
  <c r="AA18" i="1"/>
  <c r="AA19" i="1"/>
  <c r="AA20" i="1"/>
  <c r="AA21" i="1"/>
  <c r="AA22" i="1"/>
  <c r="AA23" i="1"/>
  <c r="AA24" i="1"/>
  <c r="AA25" i="1"/>
  <c r="AA26" i="1"/>
  <c r="AA27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14" i="1"/>
  <c r="N15" i="1"/>
  <c r="N17" i="1"/>
  <c r="N18" i="1"/>
  <c r="N19" i="1"/>
  <c r="N20" i="1"/>
  <c r="N21" i="1"/>
  <c r="N22" i="1"/>
  <c r="N23" i="1"/>
  <c r="N24" i="1"/>
  <c r="N25" i="1"/>
  <c r="N26" i="1"/>
  <c r="N27" i="1"/>
  <c r="N29" i="1"/>
  <c r="N30" i="1"/>
  <c r="N31" i="1"/>
  <c r="N32" i="1"/>
  <c r="N33" i="1"/>
  <c r="N34" i="1"/>
  <c r="N35" i="1"/>
  <c r="N36" i="1"/>
  <c r="N37" i="1"/>
  <c r="N38" i="1"/>
  <c r="N39" i="1"/>
  <c r="N40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14" i="1"/>
  <c r="W399" i="1" l="1"/>
  <c r="BU30" i="1" s="1"/>
  <c r="P160" i="1"/>
  <c r="R160" i="1"/>
  <c r="V160" i="1"/>
  <c r="X160" i="1"/>
  <c r="P248" i="1"/>
  <c r="R248" i="1"/>
  <c r="V248" i="1"/>
  <c r="X248" i="1"/>
  <c r="P150" i="1"/>
  <c r="R150" i="1"/>
  <c r="V150" i="1"/>
  <c r="X150" i="1"/>
  <c r="P316" i="1"/>
  <c r="V316" i="1"/>
  <c r="R316" i="1"/>
  <c r="X316" i="1"/>
  <c r="P226" i="1"/>
  <c r="R226" i="1"/>
  <c r="V226" i="1"/>
  <c r="X226" i="1"/>
  <c r="P228" i="1"/>
  <c r="V228" i="1"/>
  <c r="R228" i="1"/>
  <c r="X228" i="1"/>
  <c r="P300" i="1"/>
  <c r="R300" i="1"/>
  <c r="V300" i="1"/>
  <c r="X300" i="1"/>
  <c r="P328" i="1"/>
  <c r="R328" i="1"/>
  <c r="V328" i="1"/>
  <c r="X328" i="1"/>
  <c r="P22" i="1"/>
  <c r="V22" i="1"/>
  <c r="R22" i="1"/>
  <c r="X22" i="1"/>
  <c r="P132" i="1"/>
  <c r="R132" i="1"/>
  <c r="V132" i="1"/>
  <c r="X132" i="1"/>
  <c r="P219" i="1"/>
  <c r="R219" i="1"/>
  <c r="V219" i="1"/>
  <c r="X219" i="1"/>
  <c r="P239" i="1"/>
  <c r="V239" i="1"/>
  <c r="R239" i="1"/>
  <c r="X239" i="1"/>
  <c r="P247" i="1"/>
  <c r="V247" i="1"/>
  <c r="R247" i="1"/>
  <c r="X247" i="1"/>
  <c r="P392" i="1"/>
  <c r="R392" i="1"/>
  <c r="V392" i="1"/>
  <c r="X392" i="1"/>
  <c r="V208" i="1"/>
  <c r="P208" i="1"/>
  <c r="R208" i="1"/>
  <c r="X208" i="1"/>
  <c r="P118" i="1"/>
  <c r="V118" i="1"/>
  <c r="R118" i="1"/>
  <c r="X118" i="1"/>
  <c r="P344" i="1"/>
  <c r="R344" i="1"/>
  <c r="V344" i="1"/>
  <c r="X344" i="1"/>
  <c r="P379" i="1"/>
  <c r="R379" i="1"/>
  <c r="V379" i="1"/>
  <c r="X379" i="1"/>
  <c r="P291" i="1"/>
  <c r="R291" i="1"/>
  <c r="V291" i="1"/>
  <c r="X291" i="1"/>
  <c r="P34" i="1"/>
  <c r="V34" i="1"/>
  <c r="R34" i="1"/>
  <c r="X34" i="1"/>
  <c r="P56" i="1"/>
  <c r="R56" i="1"/>
  <c r="V56" i="1"/>
  <c r="X56" i="1"/>
  <c r="P264" i="1"/>
  <c r="R264" i="1"/>
  <c r="V264" i="1"/>
  <c r="X264" i="1"/>
  <c r="P112" i="1"/>
  <c r="V112" i="1"/>
  <c r="R112" i="1"/>
  <c r="X112" i="1"/>
  <c r="P142" i="1"/>
  <c r="V142" i="1"/>
  <c r="R142" i="1"/>
  <c r="X142" i="1"/>
  <c r="P120" i="1"/>
  <c r="R120" i="1"/>
  <c r="V120" i="1"/>
  <c r="X120" i="1"/>
  <c r="P395" i="1"/>
  <c r="R395" i="1"/>
  <c r="V395" i="1"/>
  <c r="X395" i="1"/>
  <c r="P276" i="1"/>
  <c r="R276" i="1"/>
  <c r="V276" i="1"/>
  <c r="X276" i="1"/>
  <c r="P220" i="1"/>
  <c r="V220" i="1"/>
  <c r="R220" i="1"/>
  <c r="X220" i="1"/>
  <c r="P356" i="1"/>
  <c r="V356" i="1"/>
  <c r="R356" i="1"/>
  <c r="X356" i="1"/>
  <c r="P396" i="1"/>
  <c r="R396" i="1"/>
  <c r="V396" i="1"/>
  <c r="X396" i="1"/>
  <c r="P312" i="1"/>
  <c r="R312" i="1"/>
  <c r="V312" i="1"/>
  <c r="X312" i="1"/>
  <c r="P235" i="1"/>
  <c r="R235" i="1"/>
  <c r="V235" i="1"/>
  <c r="X235" i="1"/>
  <c r="P288" i="1"/>
  <c r="R288" i="1"/>
  <c r="V288" i="1"/>
  <c r="X288" i="1"/>
  <c r="P188" i="1"/>
  <c r="V188" i="1"/>
  <c r="R188" i="1"/>
  <c r="X188" i="1"/>
  <c r="P367" i="1"/>
  <c r="R367" i="1"/>
  <c r="V367" i="1"/>
  <c r="X367" i="1"/>
  <c r="P231" i="1"/>
  <c r="R231" i="1"/>
  <c r="V231" i="1"/>
  <c r="X231" i="1"/>
  <c r="P78" i="1"/>
  <c r="R78" i="1"/>
  <c r="V78" i="1"/>
  <c r="X78" i="1"/>
  <c r="P391" i="1"/>
  <c r="R391" i="1"/>
  <c r="V391" i="1"/>
  <c r="X391" i="1"/>
  <c r="P86" i="1"/>
  <c r="R86" i="1"/>
  <c r="V86" i="1"/>
  <c r="X86" i="1"/>
  <c r="P227" i="1"/>
  <c r="R227" i="1"/>
  <c r="V227" i="1"/>
  <c r="X227" i="1"/>
  <c r="P224" i="1"/>
  <c r="V224" i="1"/>
  <c r="R224" i="1"/>
  <c r="X224" i="1"/>
  <c r="Y30" i="1"/>
  <c r="Z30" i="1" s="1"/>
  <c r="Y165" i="1"/>
  <c r="Z165" i="1" s="1"/>
  <c r="X165" i="1" s="1"/>
  <c r="Y69" i="1"/>
  <c r="Z69" i="1" s="1"/>
  <c r="X69" i="1" s="1"/>
  <c r="Y114" i="1"/>
  <c r="Z114" i="1" s="1"/>
  <c r="Y183" i="1"/>
  <c r="Z183" i="1" s="1"/>
  <c r="Y55" i="1"/>
  <c r="Z55" i="1" s="1"/>
  <c r="X55" i="1" s="1"/>
  <c r="Y20" i="1"/>
  <c r="Z20" i="1" s="1"/>
  <c r="X20" i="1" s="1"/>
  <c r="P375" i="1"/>
  <c r="V375" i="1"/>
  <c r="R375" i="1"/>
  <c r="P192" i="1"/>
  <c r="V192" i="1"/>
  <c r="R192" i="1"/>
  <c r="P296" i="1"/>
  <c r="V296" i="1"/>
  <c r="R296" i="1"/>
  <c r="P140" i="1"/>
  <c r="V140" i="1"/>
  <c r="R140" i="1"/>
  <c r="P190" i="1"/>
  <c r="V190" i="1"/>
  <c r="R190" i="1"/>
  <c r="Y393" i="1"/>
  <c r="Z393" i="1" s="1"/>
  <c r="X393" i="1" s="1"/>
  <c r="Y161" i="1"/>
  <c r="Z161" i="1" s="1"/>
  <c r="Y33" i="1"/>
  <c r="Z33" i="1" s="1"/>
  <c r="X33" i="1" s="1"/>
  <c r="Y98" i="1"/>
  <c r="Z98" i="1" s="1"/>
  <c r="Y179" i="1"/>
  <c r="Z179" i="1" s="1"/>
  <c r="Y51" i="1"/>
  <c r="Z51" i="1" s="1"/>
  <c r="X51" i="1" s="1"/>
  <c r="P368" i="1"/>
  <c r="R368" i="1"/>
  <c r="V368" i="1"/>
  <c r="P268" i="1"/>
  <c r="R268" i="1"/>
  <c r="V268" i="1"/>
  <c r="P263" i="1"/>
  <c r="V263" i="1"/>
  <c r="R263" i="1"/>
  <c r="P180" i="1"/>
  <c r="R180" i="1"/>
  <c r="V180" i="1"/>
  <c r="P260" i="1"/>
  <c r="R260" i="1"/>
  <c r="V260" i="1"/>
  <c r="P284" i="1"/>
  <c r="R284" i="1"/>
  <c r="V284" i="1"/>
  <c r="Y385" i="1"/>
  <c r="Z385" i="1" s="1"/>
  <c r="Y157" i="1"/>
  <c r="Z157" i="1" s="1"/>
  <c r="X157" i="1" s="1"/>
  <c r="Y29" i="1"/>
  <c r="Z29" i="1" s="1"/>
  <c r="Y82" i="1"/>
  <c r="Z82" i="1" s="1"/>
  <c r="X82" i="1" s="1"/>
  <c r="Y175" i="1"/>
  <c r="Z175" i="1" s="1"/>
  <c r="Y143" i="1"/>
  <c r="Z143" i="1" s="1"/>
  <c r="Y111" i="1"/>
  <c r="Z111" i="1" s="1"/>
  <c r="Y342" i="1"/>
  <c r="Z342" i="1" s="1"/>
  <c r="X342" i="1" s="1"/>
  <c r="Y278" i="1"/>
  <c r="Z278" i="1" s="1"/>
  <c r="P18" i="1"/>
  <c r="R18" i="1"/>
  <c r="V18" i="1"/>
  <c r="X368" i="1"/>
  <c r="P80" i="1"/>
  <c r="R80" i="1"/>
  <c r="V80" i="1"/>
  <c r="P206" i="1"/>
  <c r="R206" i="1"/>
  <c r="V206" i="1"/>
  <c r="X268" i="1"/>
  <c r="P324" i="1"/>
  <c r="R324" i="1"/>
  <c r="V324" i="1"/>
  <c r="P110" i="1"/>
  <c r="R110" i="1"/>
  <c r="V110" i="1"/>
  <c r="P50" i="1"/>
  <c r="R50" i="1"/>
  <c r="V50" i="1"/>
  <c r="P88" i="1"/>
  <c r="R88" i="1"/>
  <c r="V88" i="1"/>
  <c r="P279" i="1"/>
  <c r="R279" i="1"/>
  <c r="V279" i="1"/>
  <c r="P218" i="1"/>
  <c r="R218" i="1"/>
  <c r="V218" i="1"/>
  <c r="P211" i="1"/>
  <c r="V211" i="1"/>
  <c r="R211" i="1"/>
  <c r="P223" i="1"/>
  <c r="V223" i="1"/>
  <c r="R223" i="1"/>
  <c r="P108" i="1"/>
  <c r="V108" i="1"/>
  <c r="R108" i="1"/>
  <c r="P236" i="1"/>
  <c r="R236" i="1"/>
  <c r="V236" i="1"/>
  <c r="P371" i="1"/>
  <c r="V371" i="1"/>
  <c r="R371" i="1"/>
  <c r="P230" i="1"/>
  <c r="R230" i="1"/>
  <c r="V230" i="1"/>
  <c r="P203" i="1"/>
  <c r="V203" i="1"/>
  <c r="R203" i="1"/>
  <c r="P283" i="1"/>
  <c r="V283" i="1"/>
  <c r="R283" i="1"/>
  <c r="P343" i="1"/>
  <c r="R343" i="1"/>
  <c r="V343" i="1"/>
  <c r="P38" i="1"/>
  <c r="R38" i="1"/>
  <c r="V38" i="1"/>
  <c r="P295" i="1"/>
  <c r="R295" i="1"/>
  <c r="V295" i="1"/>
  <c r="P100" i="1"/>
  <c r="V100" i="1"/>
  <c r="R100" i="1"/>
  <c r="X180" i="1"/>
  <c r="X260" i="1"/>
  <c r="P280" i="1"/>
  <c r="R280" i="1"/>
  <c r="V280" i="1"/>
  <c r="P104" i="1"/>
  <c r="R104" i="1"/>
  <c r="V104" i="1"/>
  <c r="P222" i="1"/>
  <c r="V222" i="1"/>
  <c r="R222" i="1"/>
  <c r="Y122" i="1"/>
  <c r="Z122" i="1" s="1"/>
  <c r="Y377" i="1"/>
  <c r="Z377" i="1" s="1"/>
  <c r="Y313" i="1"/>
  <c r="Z313" i="1" s="1"/>
  <c r="Y249" i="1"/>
  <c r="Z249" i="1" s="1"/>
  <c r="X249" i="1" s="1"/>
  <c r="Y185" i="1"/>
  <c r="Z185" i="1" s="1"/>
  <c r="X185" i="1" s="1"/>
  <c r="Y153" i="1"/>
  <c r="Z153" i="1" s="1"/>
  <c r="Y121" i="1"/>
  <c r="Z121" i="1" s="1"/>
  <c r="X121" i="1" s="1"/>
  <c r="Y89" i="1"/>
  <c r="Z89" i="1" s="1"/>
  <c r="Y57" i="1"/>
  <c r="Z57" i="1" s="1"/>
  <c r="X57" i="1" s="1"/>
  <c r="Y25" i="1"/>
  <c r="Z25" i="1" s="1"/>
  <c r="Y354" i="1"/>
  <c r="Z354" i="1" s="1"/>
  <c r="X354" i="1" s="1"/>
  <c r="Y290" i="1"/>
  <c r="Z290" i="1" s="1"/>
  <c r="Y16" i="1"/>
  <c r="Z16" i="1" s="1"/>
  <c r="X16" i="1" s="1"/>
  <c r="Y66" i="1"/>
  <c r="Z66" i="1" s="1"/>
  <c r="Y349" i="1"/>
  <c r="Z349" i="1" s="1"/>
  <c r="X349" i="1" s="1"/>
  <c r="Y285" i="1"/>
  <c r="Z285" i="1" s="1"/>
  <c r="X285" i="1" s="1"/>
  <c r="Y221" i="1"/>
  <c r="Z221" i="1" s="1"/>
  <c r="X221" i="1" s="1"/>
  <c r="Y171" i="1"/>
  <c r="Z171" i="1" s="1"/>
  <c r="Y139" i="1"/>
  <c r="Z139" i="1" s="1"/>
  <c r="Y107" i="1"/>
  <c r="Z107" i="1" s="1"/>
  <c r="X107" i="1" s="1"/>
  <c r="Y75" i="1"/>
  <c r="Z75" i="1" s="1"/>
  <c r="X75" i="1" s="1"/>
  <c r="Y43" i="1"/>
  <c r="Z43" i="1" s="1"/>
  <c r="Y398" i="1"/>
  <c r="Z398" i="1" s="1"/>
  <c r="X398" i="1" s="1"/>
  <c r="Y334" i="1"/>
  <c r="Z334" i="1" s="1"/>
  <c r="Y270" i="1"/>
  <c r="Z270" i="1" s="1"/>
  <c r="X270" i="1" s="1"/>
  <c r="P384" i="1"/>
  <c r="R384" i="1"/>
  <c r="V384" i="1"/>
  <c r="P246" i="1"/>
  <c r="V246" i="1"/>
  <c r="R246" i="1"/>
  <c r="P348" i="1"/>
  <c r="R348" i="1"/>
  <c r="V348" i="1"/>
  <c r="P232" i="1"/>
  <c r="R232" i="1"/>
  <c r="V232" i="1"/>
  <c r="P364" i="1"/>
  <c r="R364" i="1"/>
  <c r="V364" i="1"/>
  <c r="P383" i="1"/>
  <c r="V383" i="1"/>
  <c r="R383" i="1"/>
  <c r="X324" i="1"/>
  <c r="X110" i="1"/>
  <c r="X50" i="1"/>
  <c r="X88" i="1"/>
  <c r="X211" i="1"/>
  <c r="X284" i="1"/>
  <c r="X223" i="1"/>
  <c r="X108" i="1"/>
  <c r="X230" i="1"/>
  <c r="X203" i="1"/>
  <c r="X38" i="1"/>
  <c r="X295" i="1"/>
  <c r="X100" i="1"/>
  <c r="P116" i="1"/>
  <c r="V116" i="1"/>
  <c r="R116" i="1"/>
  <c r="P212" i="1"/>
  <c r="V212" i="1"/>
  <c r="R212" i="1"/>
  <c r="X280" i="1"/>
  <c r="X104" i="1"/>
  <c r="X222" i="1"/>
  <c r="Y170" i="1"/>
  <c r="Z170" i="1" s="1"/>
  <c r="X170" i="1" s="1"/>
  <c r="Y209" i="1"/>
  <c r="Z209" i="1" s="1"/>
  <c r="X209" i="1" s="1"/>
  <c r="Y37" i="1"/>
  <c r="Z37" i="1" s="1"/>
  <c r="X37" i="1" s="1"/>
  <c r="Y40" i="1"/>
  <c r="Z40" i="1" s="1"/>
  <c r="X40" i="1" s="1"/>
  <c r="Y245" i="1"/>
  <c r="Z245" i="1" s="1"/>
  <c r="Y87" i="1"/>
  <c r="Z87" i="1" s="1"/>
  <c r="Y294" i="1"/>
  <c r="Z294" i="1" s="1"/>
  <c r="P186" i="1"/>
  <c r="R186" i="1"/>
  <c r="V186" i="1"/>
  <c r="P327" i="1"/>
  <c r="V327" i="1"/>
  <c r="R327" i="1"/>
  <c r="P26" i="1"/>
  <c r="R26" i="1"/>
  <c r="V26" i="1"/>
  <c r="P184" i="1"/>
  <c r="R184" i="1"/>
  <c r="V184" i="1"/>
  <c r="P275" i="1"/>
  <c r="R275" i="1"/>
  <c r="V275" i="1"/>
  <c r="P347" i="1"/>
  <c r="R347" i="1"/>
  <c r="V347" i="1"/>
  <c r="P128" i="1"/>
  <c r="V128" i="1"/>
  <c r="R128" i="1"/>
  <c r="P166" i="1"/>
  <c r="R166" i="1"/>
  <c r="V166" i="1"/>
  <c r="P335" i="1"/>
  <c r="R335" i="1"/>
  <c r="V335" i="1"/>
  <c r="P267" i="1"/>
  <c r="V267" i="1"/>
  <c r="R267" i="1"/>
  <c r="P336" i="1"/>
  <c r="V336" i="1"/>
  <c r="R336" i="1"/>
  <c r="P207" i="1"/>
  <c r="V207" i="1"/>
  <c r="R207" i="1"/>
  <c r="Y329" i="1"/>
  <c r="Z329" i="1" s="1"/>
  <c r="X329" i="1" s="1"/>
  <c r="Y97" i="1"/>
  <c r="Z97" i="1" s="1"/>
  <c r="Y370" i="1"/>
  <c r="Z370" i="1" s="1"/>
  <c r="X370" i="1" s="1"/>
  <c r="Y365" i="1"/>
  <c r="Z365" i="1" s="1"/>
  <c r="Y147" i="1"/>
  <c r="Z147" i="1" s="1"/>
  <c r="Y19" i="1"/>
  <c r="Z19" i="1" s="1"/>
  <c r="X19" i="1" s="1"/>
  <c r="P251" i="1"/>
  <c r="R251" i="1"/>
  <c r="V251" i="1"/>
  <c r="P92" i="1"/>
  <c r="R92" i="1"/>
  <c r="V92" i="1"/>
  <c r="P315" i="1"/>
  <c r="V315" i="1"/>
  <c r="R315" i="1"/>
  <c r="X296" i="1"/>
  <c r="X275" i="1"/>
  <c r="X192" i="1"/>
  <c r="Y138" i="1"/>
  <c r="Z138" i="1" s="1"/>
  <c r="X138" i="1" s="1"/>
  <c r="Y193" i="1"/>
  <c r="Z193" i="1" s="1"/>
  <c r="X193" i="1" s="1"/>
  <c r="Y61" i="1"/>
  <c r="Z61" i="1" s="1"/>
  <c r="X61" i="1" s="1"/>
  <c r="Y24" i="1"/>
  <c r="Z24" i="1" s="1"/>
  <c r="Y229" i="1"/>
  <c r="Z229" i="1" s="1"/>
  <c r="X229" i="1" s="1"/>
  <c r="Y79" i="1"/>
  <c r="Z79" i="1" s="1"/>
  <c r="Y305" i="1"/>
  <c r="Z305" i="1" s="1"/>
  <c r="X305" i="1" s="1"/>
  <c r="Y149" i="1"/>
  <c r="Z149" i="1" s="1"/>
  <c r="Y21" i="1"/>
  <c r="Z21" i="1" s="1"/>
  <c r="Y282" i="1"/>
  <c r="Z282" i="1" s="1"/>
  <c r="Y341" i="1"/>
  <c r="Z341" i="1" s="1"/>
  <c r="X341" i="1" s="1"/>
  <c r="Y167" i="1"/>
  <c r="Z167" i="1" s="1"/>
  <c r="Y71" i="1"/>
  <c r="Z71" i="1" s="1"/>
  <c r="X71" i="1" s="1"/>
  <c r="Y326" i="1"/>
  <c r="Z326" i="1" s="1"/>
  <c r="X326" i="1" s="1"/>
  <c r="P380" i="1"/>
  <c r="V380" i="1"/>
  <c r="R380" i="1"/>
  <c r="P182" i="1"/>
  <c r="R182" i="1"/>
  <c r="V182" i="1"/>
  <c r="X336" i="1"/>
  <c r="P42" i="1"/>
  <c r="R42" i="1"/>
  <c r="V42" i="1"/>
  <c r="P60" i="1"/>
  <c r="V60" i="1"/>
  <c r="R60" i="1"/>
  <c r="P360" i="1"/>
  <c r="R360" i="1"/>
  <c r="V360" i="1"/>
  <c r="P62" i="1"/>
  <c r="R62" i="1"/>
  <c r="V62" i="1"/>
  <c r="P198" i="1"/>
  <c r="V198" i="1"/>
  <c r="R198" i="1"/>
  <c r="P254" i="1"/>
  <c r="V254" i="1"/>
  <c r="R254" i="1"/>
  <c r="P271" i="1"/>
  <c r="R271" i="1"/>
  <c r="V271" i="1"/>
  <c r="Y90" i="1"/>
  <c r="Z90" i="1" s="1"/>
  <c r="X90" i="1" s="1"/>
  <c r="Y361" i="1"/>
  <c r="Z361" i="1" s="1"/>
  <c r="Y297" i="1"/>
  <c r="Z297" i="1" s="1"/>
  <c r="Y233" i="1"/>
  <c r="Z233" i="1" s="1"/>
  <c r="Y177" i="1"/>
  <c r="Z177" i="1" s="1"/>
  <c r="X177" i="1" s="1"/>
  <c r="Y145" i="1"/>
  <c r="Z145" i="1" s="1"/>
  <c r="X145" i="1" s="1"/>
  <c r="Y113" i="1"/>
  <c r="Z113" i="1" s="1"/>
  <c r="X113" i="1" s="1"/>
  <c r="Y81" i="1"/>
  <c r="Z81" i="1" s="1"/>
  <c r="Y49" i="1"/>
  <c r="Z49" i="1" s="1"/>
  <c r="Y17" i="1"/>
  <c r="Z17" i="1" s="1"/>
  <c r="X17" i="1" s="1"/>
  <c r="Y338" i="1"/>
  <c r="Z338" i="1" s="1"/>
  <c r="X338" i="1" s="1"/>
  <c r="Y274" i="1"/>
  <c r="Z274" i="1" s="1"/>
  <c r="Y162" i="1"/>
  <c r="Z162" i="1" s="1"/>
  <c r="X162" i="1" s="1"/>
  <c r="Y397" i="1"/>
  <c r="Z397" i="1" s="1"/>
  <c r="Y333" i="1"/>
  <c r="Z333" i="1" s="1"/>
  <c r="X333" i="1" s="1"/>
  <c r="Y269" i="1"/>
  <c r="Z269" i="1" s="1"/>
  <c r="Y205" i="1"/>
  <c r="Z205" i="1" s="1"/>
  <c r="Y163" i="1"/>
  <c r="Z163" i="1" s="1"/>
  <c r="Y131" i="1"/>
  <c r="Z131" i="1" s="1"/>
  <c r="X131" i="1" s="1"/>
  <c r="Y99" i="1"/>
  <c r="Z99" i="1" s="1"/>
  <c r="Y67" i="1"/>
  <c r="Z67" i="1" s="1"/>
  <c r="X67" i="1" s="1"/>
  <c r="Y35" i="1"/>
  <c r="Z35" i="1" s="1"/>
  <c r="X35" i="1" s="1"/>
  <c r="Y382" i="1"/>
  <c r="Z382" i="1" s="1"/>
  <c r="X382" i="1" s="1"/>
  <c r="Y318" i="1"/>
  <c r="Z318" i="1" s="1"/>
  <c r="Y44" i="1"/>
  <c r="Z44" i="1" s="1"/>
  <c r="X44" i="1" s="1"/>
  <c r="P259" i="1"/>
  <c r="V259" i="1"/>
  <c r="R259" i="1"/>
  <c r="P304" i="1"/>
  <c r="V304" i="1"/>
  <c r="R304" i="1"/>
  <c r="P152" i="1"/>
  <c r="V152" i="1"/>
  <c r="R152" i="1"/>
  <c r="X42" i="1"/>
  <c r="P72" i="1"/>
  <c r="R72" i="1"/>
  <c r="V72" i="1"/>
  <c r="P215" i="1"/>
  <c r="R215" i="1"/>
  <c r="V215" i="1"/>
  <c r="P307" i="1"/>
  <c r="R307" i="1"/>
  <c r="V307" i="1"/>
  <c r="P332" i="1"/>
  <c r="R332" i="1"/>
  <c r="V332" i="1"/>
  <c r="P319" i="1"/>
  <c r="R319" i="1"/>
  <c r="V319" i="1"/>
  <c r="P234" i="1"/>
  <c r="R234" i="1"/>
  <c r="V234" i="1"/>
  <c r="P156" i="1"/>
  <c r="R156" i="1"/>
  <c r="V156" i="1"/>
  <c r="P216" i="1"/>
  <c r="V216" i="1"/>
  <c r="R216" i="1"/>
  <c r="X360" i="1"/>
  <c r="X375" i="1"/>
  <c r="P355" i="1"/>
  <c r="R355" i="1"/>
  <c r="V355" i="1"/>
  <c r="X62" i="1"/>
  <c r="X380" i="1"/>
  <c r="X26" i="1"/>
  <c r="X198" i="1"/>
  <c r="X347" i="1"/>
  <c r="X254" i="1"/>
  <c r="X18" i="1"/>
  <c r="X271" i="1"/>
  <c r="P352" i="1"/>
  <c r="R352" i="1"/>
  <c r="V352" i="1"/>
  <c r="P144" i="1"/>
  <c r="R144" i="1"/>
  <c r="V144" i="1"/>
  <c r="X279" i="1"/>
  <c r="Y337" i="1"/>
  <c r="Z337" i="1" s="1"/>
  <c r="X337" i="1" s="1"/>
  <c r="Y133" i="1"/>
  <c r="Z133" i="1" s="1"/>
  <c r="Y378" i="1"/>
  <c r="Z378" i="1" s="1"/>
  <c r="Y373" i="1"/>
  <c r="Z373" i="1" s="1"/>
  <c r="Y151" i="1"/>
  <c r="Z151" i="1" s="1"/>
  <c r="Y23" i="1"/>
  <c r="Z23" i="1" s="1"/>
  <c r="X23" i="1" s="1"/>
  <c r="P308" i="1"/>
  <c r="R308" i="1"/>
  <c r="V308" i="1"/>
  <c r="P136" i="1"/>
  <c r="R136" i="1"/>
  <c r="V136" i="1"/>
  <c r="P340" i="1"/>
  <c r="R340" i="1"/>
  <c r="V340" i="1"/>
  <c r="P70" i="1"/>
  <c r="V70" i="1"/>
  <c r="R70" i="1"/>
  <c r="P14" i="1"/>
  <c r="R14" i="1"/>
  <c r="V14" i="1"/>
  <c r="P376" i="1"/>
  <c r="V376" i="1"/>
  <c r="R376" i="1"/>
  <c r="Y154" i="1"/>
  <c r="Z154" i="1" s="1"/>
  <c r="Y265" i="1"/>
  <c r="Z265" i="1" s="1"/>
  <c r="X265" i="1" s="1"/>
  <c r="Y129" i="1"/>
  <c r="Z129" i="1" s="1"/>
  <c r="Y306" i="1"/>
  <c r="Z306" i="1" s="1"/>
  <c r="X306" i="1" s="1"/>
  <c r="Y301" i="1"/>
  <c r="Z301" i="1" s="1"/>
  <c r="Y115" i="1"/>
  <c r="Z115" i="1" s="1"/>
  <c r="X115" i="1" s="1"/>
  <c r="Y350" i="1"/>
  <c r="Z350" i="1" s="1"/>
  <c r="P96" i="1"/>
  <c r="V96" i="1"/>
  <c r="R96" i="1"/>
  <c r="P252" i="1"/>
  <c r="R252" i="1"/>
  <c r="V252" i="1"/>
  <c r="P191" i="1"/>
  <c r="V191" i="1"/>
  <c r="R191" i="1"/>
  <c r="X70" i="1"/>
  <c r="P250" i="1"/>
  <c r="R250" i="1"/>
  <c r="V250" i="1"/>
  <c r="X267" i="1"/>
  <c r="P195" i="1"/>
  <c r="R195" i="1"/>
  <c r="V195" i="1"/>
  <c r="Y257" i="1"/>
  <c r="Z257" i="1" s="1"/>
  <c r="Y93" i="1"/>
  <c r="Z93" i="1" s="1"/>
  <c r="X93" i="1" s="1"/>
  <c r="Y362" i="1"/>
  <c r="Z362" i="1" s="1"/>
  <c r="Y357" i="1"/>
  <c r="Z357" i="1" s="1"/>
  <c r="Y47" i="1"/>
  <c r="Z47" i="1" s="1"/>
  <c r="Y106" i="1"/>
  <c r="Z106" i="1" s="1"/>
  <c r="X106" i="1" s="1"/>
  <c r="Y241" i="1"/>
  <c r="Z241" i="1" s="1"/>
  <c r="X241" i="1" s="1"/>
  <c r="Y117" i="1"/>
  <c r="Z117" i="1" s="1"/>
  <c r="X117" i="1" s="1"/>
  <c r="Y85" i="1"/>
  <c r="Z85" i="1" s="1"/>
  <c r="Y346" i="1"/>
  <c r="Z346" i="1" s="1"/>
  <c r="X346" i="1" s="1"/>
  <c r="Y46" i="1"/>
  <c r="Z46" i="1" s="1"/>
  <c r="X46" i="1" s="1"/>
  <c r="Y213" i="1"/>
  <c r="Z213" i="1" s="1"/>
  <c r="Y103" i="1"/>
  <c r="Z103" i="1" s="1"/>
  <c r="Y390" i="1"/>
  <c r="Z390" i="1" s="1"/>
  <c r="X390" i="1" s="1"/>
  <c r="P388" i="1"/>
  <c r="V388" i="1"/>
  <c r="R388" i="1"/>
  <c r="P311" i="1"/>
  <c r="V311" i="1"/>
  <c r="R311" i="1"/>
  <c r="X327" i="1"/>
  <c r="P363" i="1"/>
  <c r="R363" i="1"/>
  <c r="V363" i="1"/>
  <c r="P303" i="1"/>
  <c r="V303" i="1"/>
  <c r="R303" i="1"/>
  <c r="P258" i="1"/>
  <c r="V258" i="1"/>
  <c r="R258" i="1"/>
  <c r="P168" i="1"/>
  <c r="V168" i="1"/>
  <c r="R168" i="1"/>
  <c r="P323" i="1"/>
  <c r="R323" i="1"/>
  <c r="V323" i="1"/>
  <c r="Y74" i="1"/>
  <c r="Z74" i="1" s="1"/>
  <c r="Y353" i="1"/>
  <c r="Z353" i="1" s="1"/>
  <c r="Y289" i="1"/>
  <c r="Z289" i="1" s="1"/>
  <c r="X289" i="1" s="1"/>
  <c r="Y225" i="1"/>
  <c r="Z225" i="1" s="1"/>
  <c r="Y173" i="1"/>
  <c r="Z173" i="1" s="1"/>
  <c r="X173" i="1" s="1"/>
  <c r="Y141" i="1"/>
  <c r="Z141" i="1" s="1"/>
  <c r="X141" i="1" s="1"/>
  <c r="Y109" i="1"/>
  <c r="Z109" i="1" s="1"/>
  <c r="Y77" i="1"/>
  <c r="Z77" i="1" s="1"/>
  <c r="Y45" i="1"/>
  <c r="Z45" i="1" s="1"/>
  <c r="Y394" i="1"/>
  <c r="Z394" i="1" s="1"/>
  <c r="Y330" i="1"/>
  <c r="Z330" i="1" s="1"/>
  <c r="X330" i="1" s="1"/>
  <c r="Y266" i="1"/>
  <c r="Z266" i="1" s="1"/>
  <c r="Y146" i="1"/>
  <c r="Z146" i="1" s="1"/>
  <c r="Y389" i="1"/>
  <c r="Z389" i="1" s="1"/>
  <c r="Y325" i="1"/>
  <c r="Z325" i="1" s="1"/>
  <c r="Y261" i="1"/>
  <c r="Z261" i="1" s="1"/>
  <c r="Y197" i="1"/>
  <c r="Z197" i="1" s="1"/>
  <c r="Y159" i="1"/>
  <c r="Z159" i="1" s="1"/>
  <c r="X159" i="1" s="1"/>
  <c r="Y127" i="1"/>
  <c r="Z127" i="1" s="1"/>
  <c r="X127" i="1" s="1"/>
  <c r="Y95" i="1"/>
  <c r="Z95" i="1" s="1"/>
  <c r="Y63" i="1"/>
  <c r="Z63" i="1" s="1"/>
  <c r="Y31" i="1"/>
  <c r="Z31" i="1" s="1"/>
  <c r="Y374" i="1"/>
  <c r="Z374" i="1" s="1"/>
  <c r="Y310" i="1"/>
  <c r="Z310" i="1" s="1"/>
  <c r="Y36" i="1"/>
  <c r="Z36" i="1" s="1"/>
  <c r="P299" i="1"/>
  <c r="V299" i="1"/>
  <c r="R299" i="1"/>
  <c r="P387" i="1"/>
  <c r="R387" i="1"/>
  <c r="V387" i="1"/>
  <c r="P102" i="1"/>
  <c r="V102" i="1"/>
  <c r="R102" i="1"/>
  <c r="X102" i="1"/>
  <c r="X251" i="1"/>
  <c r="X304" i="1"/>
  <c r="X263" i="1"/>
  <c r="X128" i="1"/>
  <c r="X152" i="1"/>
  <c r="P94" i="1"/>
  <c r="R94" i="1"/>
  <c r="V94" i="1"/>
  <c r="P262" i="1"/>
  <c r="R262" i="1"/>
  <c r="V262" i="1"/>
  <c r="P339" i="1"/>
  <c r="R339" i="1"/>
  <c r="V339" i="1"/>
  <c r="P351" i="1"/>
  <c r="R351" i="1"/>
  <c r="V351" i="1"/>
  <c r="P242" i="1"/>
  <c r="R242" i="1"/>
  <c r="V242" i="1"/>
  <c r="P172" i="1"/>
  <c r="V172" i="1"/>
  <c r="R172" i="1"/>
  <c r="P84" i="1"/>
  <c r="R84" i="1"/>
  <c r="V84" i="1"/>
  <c r="P176" i="1"/>
  <c r="V176" i="1"/>
  <c r="R176" i="1"/>
  <c r="P320" i="1"/>
  <c r="V320" i="1"/>
  <c r="R320" i="1"/>
  <c r="P196" i="1"/>
  <c r="V196" i="1"/>
  <c r="R196" i="1"/>
  <c r="P238" i="1"/>
  <c r="R238" i="1"/>
  <c r="V238" i="1"/>
  <c r="P68" i="1"/>
  <c r="R68" i="1"/>
  <c r="V68" i="1"/>
  <c r="P240" i="1"/>
  <c r="R240" i="1"/>
  <c r="V240" i="1"/>
  <c r="Y273" i="1"/>
  <c r="Z273" i="1" s="1"/>
  <c r="Y101" i="1"/>
  <c r="Z101" i="1" s="1"/>
  <c r="X101" i="1" s="1"/>
  <c r="Y314" i="1"/>
  <c r="Z314" i="1" s="1"/>
  <c r="X314" i="1" s="1"/>
  <c r="Y309" i="1"/>
  <c r="Z309" i="1" s="1"/>
  <c r="Y119" i="1"/>
  <c r="Z119" i="1" s="1"/>
  <c r="Y358" i="1"/>
  <c r="Z358" i="1" s="1"/>
  <c r="P200" i="1"/>
  <c r="R200" i="1"/>
  <c r="V200" i="1"/>
  <c r="P372" i="1"/>
  <c r="V372" i="1"/>
  <c r="R372" i="1"/>
  <c r="P210" i="1"/>
  <c r="R210" i="1"/>
  <c r="V210" i="1"/>
  <c r="P287" i="1"/>
  <c r="R287" i="1"/>
  <c r="V287" i="1"/>
  <c r="P256" i="1"/>
  <c r="V256" i="1"/>
  <c r="R256" i="1"/>
  <c r="P148" i="1"/>
  <c r="R148" i="1"/>
  <c r="V148" i="1"/>
  <c r="Y201" i="1"/>
  <c r="Z201" i="1" s="1"/>
  <c r="Y65" i="1"/>
  <c r="Z65" i="1" s="1"/>
  <c r="Y32" i="1"/>
  <c r="Z32" i="1" s="1"/>
  <c r="X32" i="1" s="1"/>
  <c r="Y237" i="1"/>
  <c r="Z237" i="1" s="1"/>
  <c r="Y83" i="1"/>
  <c r="Z83" i="1" s="1"/>
  <c r="Y286" i="1"/>
  <c r="Z286" i="1" s="1"/>
  <c r="P64" i="1"/>
  <c r="V64" i="1"/>
  <c r="R64" i="1"/>
  <c r="P126" i="1"/>
  <c r="R126" i="1"/>
  <c r="V126" i="1"/>
  <c r="P202" i="1"/>
  <c r="R202" i="1"/>
  <c r="V202" i="1"/>
  <c r="P194" i="1"/>
  <c r="V194" i="1"/>
  <c r="R194" i="1"/>
  <c r="P292" i="1"/>
  <c r="V292" i="1"/>
  <c r="R292" i="1"/>
  <c r="X140" i="1"/>
  <c r="P164" i="1"/>
  <c r="V164" i="1"/>
  <c r="R164" i="1"/>
  <c r="X148" i="1"/>
  <c r="X190" i="1"/>
  <c r="X207" i="1"/>
  <c r="Y321" i="1"/>
  <c r="Z321" i="1" s="1"/>
  <c r="Y125" i="1"/>
  <c r="Z125" i="1" s="1"/>
  <c r="Y298" i="1"/>
  <c r="Z298" i="1" s="1"/>
  <c r="X298" i="1" s="1"/>
  <c r="Y293" i="1"/>
  <c r="Z293" i="1" s="1"/>
  <c r="Y15" i="1"/>
  <c r="Z15" i="1" s="1"/>
  <c r="Y369" i="1"/>
  <c r="Z369" i="1" s="1"/>
  <c r="Y181" i="1"/>
  <c r="Z181" i="1" s="1"/>
  <c r="Y53" i="1"/>
  <c r="Z53" i="1" s="1"/>
  <c r="Y178" i="1"/>
  <c r="Z178" i="1" s="1"/>
  <c r="Y277" i="1"/>
  <c r="Z277" i="1" s="1"/>
  <c r="X277" i="1" s="1"/>
  <c r="Y135" i="1"/>
  <c r="Z135" i="1" s="1"/>
  <c r="X135" i="1" s="1"/>
  <c r="Y39" i="1"/>
  <c r="Z39" i="1" s="1"/>
  <c r="Y52" i="1"/>
  <c r="Z52" i="1" s="1"/>
  <c r="X315" i="1"/>
  <c r="X236" i="1"/>
  <c r="P331" i="1"/>
  <c r="R331" i="1"/>
  <c r="V331" i="1"/>
  <c r="X371" i="1"/>
  <c r="X186" i="1"/>
  <c r="P174" i="1"/>
  <c r="V174" i="1"/>
  <c r="R174" i="1"/>
  <c r="P76" i="1"/>
  <c r="V76" i="1"/>
  <c r="R76" i="1"/>
  <c r="P158" i="1"/>
  <c r="V158" i="1"/>
  <c r="R158" i="1"/>
  <c r="P244" i="1"/>
  <c r="V244" i="1"/>
  <c r="R244" i="1"/>
  <c r="P214" i="1"/>
  <c r="R214" i="1"/>
  <c r="V214" i="1"/>
  <c r="X283" i="1"/>
  <c r="P134" i="1"/>
  <c r="R134" i="1"/>
  <c r="V134" i="1"/>
  <c r="X340" i="1"/>
  <c r="Y58" i="1"/>
  <c r="Z58" i="1" s="1"/>
  <c r="X58" i="1" s="1"/>
  <c r="Y345" i="1"/>
  <c r="Z345" i="1" s="1"/>
  <c r="Y281" i="1"/>
  <c r="Z281" i="1" s="1"/>
  <c r="X281" i="1" s="1"/>
  <c r="Y217" i="1"/>
  <c r="Z217" i="1" s="1"/>
  <c r="Y169" i="1"/>
  <c r="Z169" i="1" s="1"/>
  <c r="X169" i="1" s="1"/>
  <c r="Y137" i="1"/>
  <c r="Z137" i="1" s="1"/>
  <c r="Y105" i="1"/>
  <c r="Z105" i="1" s="1"/>
  <c r="Y73" i="1"/>
  <c r="Z73" i="1" s="1"/>
  <c r="Y41" i="1"/>
  <c r="Z41" i="1" s="1"/>
  <c r="X41" i="1" s="1"/>
  <c r="Y386" i="1"/>
  <c r="Z386" i="1" s="1"/>
  <c r="Y322" i="1"/>
  <c r="Z322" i="1" s="1"/>
  <c r="X322" i="1" s="1"/>
  <c r="Y48" i="1"/>
  <c r="Z48" i="1" s="1"/>
  <c r="X48" i="1" s="1"/>
  <c r="Y130" i="1"/>
  <c r="Z130" i="1" s="1"/>
  <c r="X130" i="1" s="1"/>
  <c r="Y381" i="1"/>
  <c r="Z381" i="1" s="1"/>
  <c r="Y317" i="1"/>
  <c r="Z317" i="1" s="1"/>
  <c r="X317" i="1" s="1"/>
  <c r="Y253" i="1"/>
  <c r="Z253" i="1" s="1"/>
  <c r="X253" i="1" s="1"/>
  <c r="Y189" i="1"/>
  <c r="Z189" i="1" s="1"/>
  <c r="X189" i="1" s="1"/>
  <c r="Y155" i="1"/>
  <c r="Z155" i="1" s="1"/>
  <c r="Y123" i="1"/>
  <c r="Z123" i="1" s="1"/>
  <c r="X123" i="1" s="1"/>
  <c r="Y91" i="1"/>
  <c r="Z91" i="1" s="1"/>
  <c r="Y59" i="1"/>
  <c r="Z59" i="1" s="1"/>
  <c r="X59" i="1" s="1"/>
  <c r="Y27" i="1"/>
  <c r="Z27" i="1" s="1"/>
  <c r="Y366" i="1"/>
  <c r="Z366" i="1" s="1"/>
  <c r="Y302" i="1"/>
  <c r="Z302" i="1" s="1"/>
  <c r="Y28" i="1"/>
  <c r="Z28" i="1" s="1"/>
  <c r="X28" i="1" s="1"/>
  <c r="P54" i="1"/>
  <c r="R54" i="1"/>
  <c r="V54" i="1"/>
  <c r="P272" i="1"/>
  <c r="R272" i="1"/>
  <c r="V272" i="1"/>
  <c r="P187" i="1"/>
  <c r="V187" i="1"/>
  <c r="R187" i="1"/>
  <c r="P199" i="1"/>
  <c r="V199" i="1"/>
  <c r="R199" i="1"/>
  <c r="P204" i="1"/>
  <c r="V204" i="1"/>
  <c r="R204" i="1"/>
  <c r="X182" i="1"/>
  <c r="P243" i="1"/>
  <c r="R243" i="1"/>
  <c r="V243" i="1"/>
  <c r="P255" i="1"/>
  <c r="V255" i="1"/>
  <c r="R255" i="1"/>
  <c r="P124" i="1"/>
  <c r="V124" i="1"/>
  <c r="R124" i="1"/>
  <c r="BU25" i="1"/>
  <c r="X299" i="1"/>
  <c r="X311" i="1"/>
  <c r="X232" i="1"/>
  <c r="X339" i="1"/>
  <c r="X348" i="1"/>
  <c r="X351" i="1"/>
  <c r="X242" i="1"/>
  <c r="X172" i="1"/>
  <c r="P359" i="1"/>
  <c r="R359" i="1"/>
  <c r="V359" i="1"/>
  <c r="X84" i="1"/>
  <c r="X384" i="1"/>
  <c r="X176" i="1"/>
  <c r="X343" i="1"/>
  <c r="X72" i="1"/>
  <c r="X259" i="1"/>
  <c r="X206" i="1"/>
  <c r="X246" i="1"/>
  <c r="X320" i="1"/>
  <c r="X196" i="1"/>
  <c r="X174" i="1"/>
  <c r="X215" i="1"/>
  <c r="X323" i="1"/>
  <c r="X238" i="1"/>
  <c r="X331" i="1"/>
  <c r="X240" i="1"/>
  <c r="X14" i="1"/>
  <c r="X68" i="1"/>
  <c r="BU14" i="1"/>
  <c r="BV26" i="1" s="1"/>
  <c r="AH276" i="1"/>
  <c r="AJ276" i="1" s="1"/>
  <c r="AI276" i="1" s="1"/>
  <c r="AH275" i="1"/>
  <c r="AJ275" i="1" s="1"/>
  <c r="AI275" i="1" s="1"/>
  <c r="AH274" i="1"/>
  <c r="AJ274" i="1" s="1"/>
  <c r="AI274" i="1" s="1"/>
  <c r="AH273" i="1"/>
  <c r="AJ273" i="1" s="1"/>
  <c r="AI273" i="1" s="1"/>
  <c r="AH272" i="1"/>
  <c r="AJ272" i="1" s="1"/>
  <c r="AI272" i="1" s="1"/>
  <c r="AH271" i="1"/>
  <c r="AJ271" i="1" s="1"/>
  <c r="AI271" i="1" s="1"/>
  <c r="AH270" i="1"/>
  <c r="AJ270" i="1" s="1"/>
  <c r="AI270" i="1" s="1"/>
  <c r="AH269" i="1"/>
  <c r="AJ269" i="1" s="1"/>
  <c r="AI269" i="1" s="1"/>
  <c r="AH268" i="1"/>
  <c r="AJ268" i="1" s="1"/>
  <c r="AI268" i="1" s="1"/>
  <c r="AH267" i="1"/>
  <c r="AJ267" i="1" s="1"/>
  <c r="AI267" i="1" s="1"/>
  <c r="AH266" i="1"/>
  <c r="AJ266" i="1" s="1"/>
  <c r="AI266" i="1" s="1"/>
  <c r="AH265" i="1"/>
  <c r="AJ265" i="1" s="1"/>
  <c r="AI265" i="1" s="1"/>
  <c r="AH264" i="1"/>
  <c r="AJ264" i="1" s="1"/>
  <c r="AI264" i="1" s="1"/>
  <c r="AH263" i="1"/>
  <c r="AJ263" i="1" s="1"/>
  <c r="AI263" i="1" s="1"/>
  <c r="AH262" i="1"/>
  <c r="AJ262" i="1" s="1"/>
  <c r="AI262" i="1" s="1"/>
  <c r="AH261" i="1"/>
  <c r="AJ261" i="1" s="1"/>
  <c r="AI261" i="1" s="1"/>
  <c r="AH260" i="1"/>
  <c r="AJ260" i="1" s="1"/>
  <c r="AI260" i="1" s="1"/>
  <c r="AH259" i="1"/>
  <c r="AJ259" i="1" s="1"/>
  <c r="AI259" i="1" s="1"/>
  <c r="AH258" i="1"/>
  <c r="AJ258" i="1" s="1"/>
  <c r="AI258" i="1" s="1"/>
  <c r="AH257" i="1"/>
  <c r="AJ257" i="1" s="1"/>
  <c r="AI257" i="1" s="1"/>
  <c r="AH40" i="1"/>
  <c r="AJ40" i="1" s="1"/>
  <c r="AI40" i="1" s="1"/>
  <c r="AH39" i="1"/>
  <c r="AJ39" i="1" s="1"/>
  <c r="AI39" i="1" s="1"/>
  <c r="AH38" i="1"/>
  <c r="AJ38" i="1" s="1"/>
  <c r="AI38" i="1" s="1"/>
  <c r="AH37" i="1"/>
  <c r="AJ37" i="1" s="1"/>
  <c r="AI37" i="1" s="1"/>
  <c r="AH36" i="1"/>
  <c r="AJ36" i="1" s="1"/>
  <c r="AI36" i="1" s="1"/>
  <c r="AH35" i="1"/>
  <c r="AJ35" i="1" s="1"/>
  <c r="AI35" i="1" s="1"/>
  <c r="AH34" i="1"/>
  <c r="AJ34" i="1" s="1"/>
  <c r="AI34" i="1" s="1"/>
  <c r="AH33" i="1"/>
  <c r="AJ33" i="1" s="1"/>
  <c r="AI33" i="1" s="1"/>
  <c r="AH32" i="1"/>
  <c r="AJ32" i="1" s="1"/>
  <c r="AI32" i="1" s="1"/>
  <c r="AH31" i="1"/>
  <c r="AJ31" i="1" s="1"/>
  <c r="AI31" i="1" s="1"/>
  <c r="AH30" i="1"/>
  <c r="AJ30" i="1" s="1"/>
  <c r="AI30" i="1" s="1"/>
  <c r="AH29" i="1"/>
  <c r="AJ29" i="1" s="1"/>
  <c r="AI29" i="1" s="1"/>
  <c r="AH27" i="1"/>
  <c r="AJ27" i="1" s="1"/>
  <c r="AI27" i="1" s="1"/>
  <c r="AH26" i="1"/>
  <c r="AJ26" i="1" s="1"/>
  <c r="AI26" i="1" s="1"/>
  <c r="AH25" i="1"/>
  <c r="AJ25" i="1" s="1"/>
  <c r="AI25" i="1" s="1"/>
  <c r="AH24" i="1"/>
  <c r="AJ24" i="1" s="1"/>
  <c r="AI24" i="1" s="1"/>
  <c r="AH23" i="1"/>
  <c r="AJ23" i="1" s="1"/>
  <c r="AI23" i="1" s="1"/>
  <c r="AH22" i="1"/>
  <c r="AJ22" i="1" s="1"/>
  <c r="AI22" i="1" s="1"/>
  <c r="AH21" i="1"/>
  <c r="AJ21" i="1" s="1"/>
  <c r="AI21" i="1" s="1"/>
  <c r="AH20" i="1"/>
  <c r="AJ20" i="1" s="1"/>
  <c r="AI20" i="1" s="1"/>
  <c r="AH19" i="1"/>
  <c r="AJ19" i="1" s="1"/>
  <c r="AI19" i="1" s="1"/>
  <c r="AH18" i="1"/>
  <c r="AJ18" i="1" s="1"/>
  <c r="AI18" i="1" s="1"/>
  <c r="AH17" i="1"/>
  <c r="AJ17" i="1" s="1"/>
  <c r="AI17" i="1" s="1"/>
  <c r="AH15" i="1"/>
  <c r="AJ15" i="1" s="1"/>
  <c r="AI15" i="1" s="1"/>
  <c r="AH14" i="1"/>
  <c r="AJ14" i="1" s="1"/>
  <c r="AI14" i="1" s="1"/>
  <c r="D10" i="1"/>
  <c r="C10" i="1"/>
  <c r="M398" i="1"/>
  <c r="N398" i="1" s="1"/>
  <c r="M397" i="1"/>
  <c r="N397" i="1" s="1"/>
  <c r="M395" i="1"/>
  <c r="N395" i="1" s="1"/>
  <c r="M394" i="1"/>
  <c r="N394" i="1" s="1"/>
  <c r="M393" i="1"/>
  <c r="N393" i="1" s="1"/>
  <c r="M392" i="1"/>
  <c r="N392" i="1" s="1"/>
  <c r="M391" i="1"/>
  <c r="N391" i="1" s="1"/>
  <c r="M390" i="1"/>
  <c r="N390" i="1" s="1"/>
  <c r="M389" i="1"/>
  <c r="N389" i="1" s="1"/>
  <c r="M388" i="1"/>
  <c r="N388" i="1" s="1"/>
  <c r="M387" i="1"/>
  <c r="N387" i="1" s="1"/>
  <c r="M386" i="1"/>
  <c r="N386" i="1" s="1"/>
  <c r="M385" i="1"/>
  <c r="N385" i="1" s="1"/>
  <c r="M384" i="1"/>
  <c r="N384" i="1" s="1"/>
  <c r="M383" i="1"/>
  <c r="N383" i="1" s="1"/>
  <c r="M382" i="1"/>
  <c r="N382" i="1" s="1"/>
  <c r="M381" i="1"/>
  <c r="N381" i="1" s="1"/>
  <c r="M380" i="1"/>
  <c r="N380" i="1" s="1"/>
  <c r="M379" i="1"/>
  <c r="N379" i="1" s="1"/>
  <c r="M378" i="1"/>
  <c r="N378" i="1" s="1"/>
  <c r="M377" i="1"/>
  <c r="N377" i="1" s="1"/>
  <c r="M376" i="1"/>
  <c r="N376" i="1" s="1"/>
  <c r="M375" i="1"/>
  <c r="N375" i="1" s="1"/>
  <c r="M374" i="1"/>
  <c r="N374" i="1" s="1"/>
  <c r="M373" i="1"/>
  <c r="N373" i="1" s="1"/>
  <c r="M371" i="1"/>
  <c r="N371" i="1" s="1"/>
  <c r="M370" i="1"/>
  <c r="N370" i="1" s="1"/>
  <c r="M369" i="1"/>
  <c r="N369" i="1" s="1"/>
  <c r="M368" i="1"/>
  <c r="N368" i="1" s="1"/>
  <c r="M367" i="1"/>
  <c r="N367" i="1" s="1"/>
  <c r="M366" i="1"/>
  <c r="N366" i="1" s="1"/>
  <c r="M365" i="1"/>
  <c r="N365" i="1" s="1"/>
  <c r="M364" i="1"/>
  <c r="N364" i="1" s="1"/>
  <c r="M363" i="1"/>
  <c r="N363" i="1" s="1"/>
  <c r="M362" i="1"/>
  <c r="N362" i="1" s="1"/>
  <c r="M361" i="1"/>
  <c r="N361" i="1" s="1"/>
  <c r="M360" i="1"/>
  <c r="N360" i="1" s="1"/>
  <c r="M359" i="1"/>
  <c r="N359" i="1" s="1"/>
  <c r="M358" i="1"/>
  <c r="N358" i="1" s="1"/>
  <c r="M357" i="1"/>
  <c r="N357" i="1" s="1"/>
  <c r="M356" i="1"/>
  <c r="N356" i="1" s="1"/>
  <c r="M355" i="1"/>
  <c r="N355" i="1" s="1"/>
  <c r="M354" i="1"/>
  <c r="N354" i="1" s="1"/>
  <c r="M353" i="1"/>
  <c r="N353" i="1" s="1"/>
  <c r="M352" i="1"/>
  <c r="N352" i="1" s="1"/>
  <c r="M351" i="1"/>
  <c r="N351" i="1" s="1"/>
  <c r="M350" i="1"/>
  <c r="N350" i="1" s="1"/>
  <c r="M349" i="1"/>
  <c r="N349" i="1" s="1"/>
  <c r="M347" i="1"/>
  <c r="N347" i="1" s="1"/>
  <c r="M346" i="1"/>
  <c r="N346" i="1" s="1"/>
  <c r="M345" i="1"/>
  <c r="N345" i="1" s="1"/>
  <c r="M344" i="1"/>
  <c r="N344" i="1" s="1"/>
  <c r="M343" i="1"/>
  <c r="N343" i="1" s="1"/>
  <c r="M342" i="1"/>
  <c r="N342" i="1" s="1"/>
  <c r="M341" i="1"/>
  <c r="N341" i="1" s="1"/>
  <c r="M340" i="1"/>
  <c r="N340" i="1" s="1"/>
  <c r="M339" i="1"/>
  <c r="N339" i="1" s="1"/>
  <c r="M338" i="1"/>
  <c r="N338" i="1" s="1"/>
  <c r="M337" i="1"/>
  <c r="N337" i="1" s="1"/>
  <c r="M336" i="1"/>
  <c r="N336" i="1" s="1"/>
  <c r="M335" i="1"/>
  <c r="N335" i="1" s="1"/>
  <c r="M334" i="1"/>
  <c r="N334" i="1" s="1"/>
  <c r="M333" i="1"/>
  <c r="N333" i="1" s="1"/>
  <c r="M331" i="1"/>
  <c r="N331" i="1" s="1"/>
  <c r="M330" i="1"/>
  <c r="N330" i="1" s="1"/>
  <c r="M329" i="1"/>
  <c r="N329" i="1" s="1"/>
  <c r="M328" i="1"/>
  <c r="N328" i="1" s="1"/>
  <c r="M327" i="1"/>
  <c r="N327" i="1" s="1"/>
  <c r="M326" i="1"/>
  <c r="N326" i="1" s="1"/>
  <c r="M325" i="1"/>
  <c r="N325" i="1" s="1"/>
  <c r="M324" i="1"/>
  <c r="N324" i="1" s="1"/>
  <c r="M323" i="1"/>
  <c r="N323" i="1" s="1"/>
  <c r="M322" i="1"/>
  <c r="N322" i="1" s="1"/>
  <c r="M321" i="1"/>
  <c r="N321" i="1" s="1"/>
  <c r="M320" i="1"/>
  <c r="N320" i="1" s="1"/>
  <c r="M319" i="1"/>
  <c r="N319" i="1" s="1"/>
  <c r="M318" i="1"/>
  <c r="N318" i="1" s="1"/>
  <c r="M317" i="1"/>
  <c r="N317" i="1" s="1"/>
  <c r="M316" i="1"/>
  <c r="N316" i="1" s="1"/>
  <c r="M315" i="1"/>
  <c r="N315" i="1" s="1"/>
  <c r="M314" i="1"/>
  <c r="N314" i="1" s="1"/>
  <c r="M313" i="1"/>
  <c r="N313" i="1" s="1"/>
  <c r="M312" i="1"/>
  <c r="N312" i="1" s="1"/>
  <c r="M311" i="1"/>
  <c r="N311" i="1" s="1"/>
  <c r="M310" i="1"/>
  <c r="N310" i="1" s="1"/>
  <c r="M309" i="1"/>
  <c r="N309" i="1" s="1"/>
  <c r="M307" i="1"/>
  <c r="N307" i="1" s="1"/>
  <c r="M306" i="1"/>
  <c r="N306" i="1" s="1"/>
  <c r="M305" i="1"/>
  <c r="N305" i="1" s="1"/>
  <c r="M304" i="1"/>
  <c r="N304" i="1" s="1"/>
  <c r="M303" i="1"/>
  <c r="N303" i="1" s="1"/>
  <c r="M302" i="1"/>
  <c r="N302" i="1" s="1"/>
  <c r="M301" i="1"/>
  <c r="N301" i="1" s="1"/>
  <c r="M299" i="1"/>
  <c r="N299" i="1" s="1"/>
  <c r="M298" i="1"/>
  <c r="N298" i="1" s="1"/>
  <c r="M297" i="1"/>
  <c r="N297" i="1" s="1"/>
  <c r="M296" i="1"/>
  <c r="N296" i="1" s="1"/>
  <c r="M295" i="1"/>
  <c r="N295" i="1" s="1"/>
  <c r="M294" i="1"/>
  <c r="N294" i="1" s="1"/>
  <c r="M292" i="1"/>
  <c r="N292" i="1" s="1"/>
  <c r="M291" i="1"/>
  <c r="N291" i="1" s="1"/>
  <c r="M290" i="1"/>
  <c r="N290" i="1" s="1"/>
  <c r="M289" i="1"/>
  <c r="N289" i="1" s="1"/>
  <c r="M288" i="1"/>
  <c r="N288" i="1" s="1"/>
  <c r="M287" i="1"/>
  <c r="N287" i="1" s="1"/>
  <c r="M286" i="1"/>
  <c r="N286" i="1" s="1"/>
  <c r="M285" i="1"/>
  <c r="N285" i="1" s="1"/>
  <c r="M284" i="1"/>
  <c r="N284" i="1" s="1"/>
  <c r="M282" i="1"/>
  <c r="N282" i="1" s="1"/>
  <c r="M281" i="1"/>
  <c r="N281" i="1" s="1"/>
  <c r="M280" i="1"/>
  <c r="N280" i="1" s="1"/>
  <c r="M279" i="1"/>
  <c r="N279" i="1" s="1"/>
  <c r="M278" i="1"/>
  <c r="N278" i="1" s="1"/>
  <c r="M277" i="1"/>
  <c r="N277" i="1" s="1"/>
  <c r="M276" i="1"/>
  <c r="M274" i="1"/>
  <c r="M273" i="1"/>
  <c r="M272" i="1"/>
  <c r="M271" i="1"/>
  <c r="M270" i="1"/>
  <c r="M269" i="1"/>
  <c r="M268" i="1"/>
  <c r="M266" i="1"/>
  <c r="M265" i="1"/>
  <c r="M264" i="1"/>
  <c r="M263" i="1"/>
  <c r="M262" i="1"/>
  <c r="M261" i="1"/>
  <c r="M260" i="1"/>
  <c r="M258" i="1"/>
  <c r="M257" i="1"/>
  <c r="M256" i="1"/>
  <c r="N256" i="1" s="1"/>
  <c r="M255" i="1"/>
  <c r="N255" i="1" s="1"/>
  <c r="M254" i="1"/>
  <c r="N254" i="1" s="1"/>
  <c r="M253" i="1"/>
  <c r="N253" i="1" s="1"/>
  <c r="M252" i="1"/>
  <c r="N252" i="1" s="1"/>
  <c r="M250" i="1"/>
  <c r="N250" i="1" s="1"/>
  <c r="M249" i="1"/>
  <c r="N249" i="1" s="1"/>
  <c r="M248" i="1"/>
  <c r="N248" i="1" s="1"/>
  <c r="M247" i="1"/>
  <c r="N247" i="1" s="1"/>
  <c r="M246" i="1"/>
  <c r="N246" i="1" s="1"/>
  <c r="M245" i="1"/>
  <c r="N245" i="1" s="1"/>
  <c r="M244" i="1"/>
  <c r="N244" i="1" s="1"/>
  <c r="M242" i="1"/>
  <c r="N242" i="1" s="1"/>
  <c r="M241" i="1"/>
  <c r="N241" i="1" s="1"/>
  <c r="M240" i="1"/>
  <c r="N240" i="1" s="1"/>
  <c r="M239" i="1"/>
  <c r="N239" i="1" s="1"/>
  <c r="M238" i="1"/>
  <c r="N238" i="1" s="1"/>
  <c r="M237" i="1"/>
  <c r="N237" i="1" s="1"/>
  <c r="M236" i="1"/>
  <c r="N236" i="1" s="1"/>
  <c r="M234" i="1"/>
  <c r="N234" i="1" s="1"/>
  <c r="M233" i="1"/>
  <c r="N233" i="1" s="1"/>
  <c r="M232" i="1"/>
  <c r="N232" i="1" s="1"/>
  <c r="M231" i="1"/>
  <c r="N231" i="1" s="1"/>
  <c r="M230" i="1"/>
  <c r="N230" i="1" s="1"/>
  <c r="M229" i="1"/>
  <c r="N229" i="1" s="1"/>
  <c r="M228" i="1"/>
  <c r="N228" i="1" s="1"/>
  <c r="M226" i="1"/>
  <c r="N226" i="1" s="1"/>
  <c r="M225" i="1"/>
  <c r="N225" i="1" s="1"/>
  <c r="M224" i="1"/>
  <c r="N224" i="1" s="1"/>
  <c r="M223" i="1"/>
  <c r="N223" i="1" s="1"/>
  <c r="M222" i="1"/>
  <c r="N222" i="1" s="1"/>
  <c r="M221" i="1"/>
  <c r="N221" i="1" s="1"/>
  <c r="M220" i="1"/>
  <c r="N220" i="1" s="1"/>
  <c r="M218" i="1"/>
  <c r="N218" i="1" s="1"/>
  <c r="M217" i="1"/>
  <c r="N217" i="1" s="1"/>
  <c r="M216" i="1"/>
  <c r="N216" i="1" s="1"/>
  <c r="M215" i="1"/>
  <c r="N215" i="1" s="1"/>
  <c r="M214" i="1"/>
  <c r="N214" i="1" s="1"/>
  <c r="M213" i="1"/>
  <c r="N213" i="1" s="1"/>
  <c r="M212" i="1"/>
  <c r="N212" i="1" s="1"/>
  <c r="M210" i="1"/>
  <c r="N210" i="1" s="1"/>
  <c r="M209" i="1"/>
  <c r="N209" i="1" s="1"/>
  <c r="M208" i="1"/>
  <c r="N208" i="1" s="1"/>
  <c r="M207" i="1"/>
  <c r="N207" i="1" s="1"/>
  <c r="M206" i="1"/>
  <c r="N206" i="1" s="1"/>
  <c r="M205" i="1"/>
  <c r="N205" i="1" s="1"/>
  <c r="M204" i="1"/>
  <c r="N204" i="1" s="1"/>
  <c r="M202" i="1"/>
  <c r="N202" i="1" s="1"/>
  <c r="M201" i="1"/>
  <c r="N201" i="1" s="1"/>
  <c r="M200" i="1"/>
  <c r="N200" i="1" s="1"/>
  <c r="M199" i="1"/>
  <c r="N199" i="1" s="1"/>
  <c r="M198" i="1"/>
  <c r="N198" i="1" s="1"/>
  <c r="M197" i="1"/>
  <c r="N197" i="1" s="1"/>
  <c r="M196" i="1"/>
  <c r="N196" i="1" s="1"/>
  <c r="M194" i="1"/>
  <c r="N194" i="1" s="1"/>
  <c r="M193" i="1"/>
  <c r="N193" i="1" s="1"/>
  <c r="M192" i="1"/>
  <c r="N192" i="1" s="1"/>
  <c r="M191" i="1"/>
  <c r="N191" i="1" s="1"/>
  <c r="M190" i="1"/>
  <c r="N190" i="1" s="1"/>
  <c r="M189" i="1"/>
  <c r="N189" i="1" s="1"/>
  <c r="M188" i="1"/>
  <c r="N188" i="1" s="1"/>
  <c r="M186" i="1"/>
  <c r="N186" i="1" s="1"/>
  <c r="M185" i="1"/>
  <c r="N185" i="1" s="1"/>
  <c r="M184" i="1"/>
  <c r="N184" i="1" s="1"/>
  <c r="M183" i="1"/>
  <c r="N183" i="1" s="1"/>
  <c r="M182" i="1"/>
  <c r="N182" i="1" s="1"/>
  <c r="M181" i="1"/>
  <c r="N181" i="1" s="1"/>
  <c r="M180" i="1"/>
  <c r="N180" i="1" s="1"/>
  <c r="M178" i="1"/>
  <c r="N178" i="1" s="1"/>
  <c r="M177" i="1"/>
  <c r="N177" i="1" s="1"/>
  <c r="M176" i="1"/>
  <c r="N176" i="1" s="1"/>
  <c r="M175" i="1"/>
  <c r="N175" i="1" s="1"/>
  <c r="M174" i="1"/>
  <c r="N174" i="1" s="1"/>
  <c r="M173" i="1"/>
  <c r="N173" i="1" s="1"/>
  <c r="M172" i="1"/>
  <c r="N172" i="1" s="1"/>
  <c r="M170" i="1"/>
  <c r="N170" i="1" s="1"/>
  <c r="M169" i="1"/>
  <c r="N169" i="1" s="1"/>
  <c r="M168" i="1"/>
  <c r="N168" i="1" s="1"/>
  <c r="M167" i="1"/>
  <c r="N167" i="1" s="1"/>
  <c r="M166" i="1"/>
  <c r="N166" i="1" s="1"/>
  <c r="M165" i="1"/>
  <c r="N165" i="1" s="1"/>
  <c r="M164" i="1"/>
  <c r="N164" i="1" s="1"/>
  <c r="M162" i="1"/>
  <c r="N162" i="1" s="1"/>
  <c r="M161" i="1"/>
  <c r="N161" i="1" s="1"/>
  <c r="M160" i="1"/>
  <c r="N160" i="1" s="1"/>
  <c r="M159" i="1"/>
  <c r="N159" i="1" s="1"/>
  <c r="M158" i="1"/>
  <c r="N158" i="1" s="1"/>
  <c r="M157" i="1"/>
  <c r="N157" i="1" s="1"/>
  <c r="M156" i="1"/>
  <c r="N156" i="1" s="1"/>
  <c r="M154" i="1"/>
  <c r="N154" i="1" s="1"/>
  <c r="M153" i="1"/>
  <c r="N153" i="1" s="1"/>
  <c r="M152" i="1"/>
  <c r="N152" i="1" s="1"/>
  <c r="M151" i="1"/>
  <c r="N151" i="1" s="1"/>
  <c r="M150" i="1"/>
  <c r="N150" i="1" s="1"/>
  <c r="M149" i="1"/>
  <c r="N149" i="1" s="1"/>
  <c r="M148" i="1"/>
  <c r="N148" i="1" s="1"/>
  <c r="M146" i="1"/>
  <c r="N146" i="1" s="1"/>
  <c r="M145" i="1"/>
  <c r="N145" i="1" s="1"/>
  <c r="M144" i="1"/>
  <c r="N144" i="1" s="1"/>
  <c r="M143" i="1"/>
  <c r="N143" i="1" s="1"/>
  <c r="M142" i="1"/>
  <c r="N142" i="1" s="1"/>
  <c r="M141" i="1"/>
  <c r="N141" i="1" s="1"/>
  <c r="M140" i="1"/>
  <c r="N140" i="1" s="1"/>
  <c r="M139" i="1"/>
  <c r="N139" i="1" s="1"/>
  <c r="M138" i="1"/>
  <c r="N138" i="1" s="1"/>
  <c r="M137" i="1"/>
  <c r="N137" i="1" s="1"/>
  <c r="M136" i="1"/>
  <c r="N136" i="1" s="1"/>
  <c r="M135" i="1"/>
  <c r="N135" i="1" s="1"/>
  <c r="M133" i="1"/>
  <c r="N133" i="1" s="1"/>
  <c r="M132" i="1"/>
  <c r="N132" i="1" s="1"/>
  <c r="M131" i="1"/>
  <c r="N131" i="1" s="1"/>
  <c r="M130" i="1"/>
  <c r="N130" i="1" s="1"/>
  <c r="M129" i="1"/>
  <c r="N129" i="1" s="1"/>
  <c r="M128" i="1"/>
  <c r="N128" i="1" s="1"/>
  <c r="M127" i="1"/>
  <c r="N127" i="1" s="1"/>
  <c r="M125" i="1"/>
  <c r="N125" i="1" s="1"/>
  <c r="M124" i="1"/>
  <c r="N124" i="1" s="1"/>
  <c r="M123" i="1"/>
  <c r="N123" i="1" s="1"/>
  <c r="M122" i="1"/>
  <c r="N122" i="1" s="1"/>
  <c r="M121" i="1"/>
  <c r="N121" i="1" s="1"/>
  <c r="M120" i="1"/>
  <c r="N120" i="1" s="1"/>
  <c r="M119" i="1"/>
  <c r="N119" i="1" s="1"/>
  <c r="M117" i="1"/>
  <c r="N117" i="1" s="1"/>
  <c r="M116" i="1"/>
  <c r="N116" i="1" s="1"/>
  <c r="M115" i="1"/>
  <c r="N115" i="1" s="1"/>
  <c r="M114" i="1"/>
  <c r="N114" i="1" s="1"/>
  <c r="M113" i="1"/>
  <c r="N113" i="1" s="1"/>
  <c r="M112" i="1"/>
  <c r="N112" i="1" s="1"/>
  <c r="M111" i="1"/>
  <c r="N111" i="1" s="1"/>
  <c r="M109" i="1"/>
  <c r="N109" i="1" s="1"/>
  <c r="M108" i="1"/>
  <c r="N108" i="1" s="1"/>
  <c r="M107" i="1"/>
  <c r="N107" i="1" s="1"/>
  <c r="M106" i="1"/>
  <c r="N106" i="1" s="1"/>
  <c r="M105" i="1"/>
  <c r="N105" i="1" s="1"/>
  <c r="M104" i="1"/>
  <c r="N104" i="1" s="1"/>
  <c r="M103" i="1"/>
  <c r="N103" i="1" s="1"/>
  <c r="M101" i="1"/>
  <c r="N101" i="1" s="1"/>
  <c r="M100" i="1"/>
  <c r="N100" i="1" s="1"/>
  <c r="M99" i="1"/>
  <c r="N99" i="1" s="1"/>
  <c r="M98" i="1"/>
  <c r="N98" i="1" s="1"/>
  <c r="M97" i="1"/>
  <c r="N97" i="1" s="1"/>
  <c r="M96" i="1"/>
  <c r="N96" i="1" s="1"/>
  <c r="M95" i="1"/>
  <c r="N95" i="1" s="1"/>
  <c r="M93" i="1"/>
  <c r="N93" i="1" s="1"/>
  <c r="M92" i="1"/>
  <c r="N92" i="1" s="1"/>
  <c r="M91" i="1"/>
  <c r="N91" i="1" s="1"/>
  <c r="M90" i="1"/>
  <c r="N90" i="1" s="1"/>
  <c r="M89" i="1"/>
  <c r="N89" i="1" s="1"/>
  <c r="M88" i="1"/>
  <c r="N88" i="1" s="1"/>
  <c r="M87" i="1"/>
  <c r="N87" i="1" s="1"/>
  <c r="M86" i="1"/>
  <c r="N86" i="1" s="1"/>
  <c r="M84" i="1"/>
  <c r="N84" i="1" s="1"/>
  <c r="M83" i="1"/>
  <c r="N83" i="1" s="1"/>
  <c r="M82" i="1"/>
  <c r="N82" i="1" s="1"/>
  <c r="M81" i="1"/>
  <c r="N81" i="1" s="1"/>
  <c r="M80" i="1"/>
  <c r="N80" i="1" s="1"/>
  <c r="M79" i="1"/>
  <c r="N79" i="1" s="1"/>
  <c r="M78" i="1"/>
  <c r="N78" i="1" s="1"/>
  <c r="M76" i="1"/>
  <c r="N76" i="1" s="1"/>
  <c r="M75" i="1"/>
  <c r="N75" i="1" s="1"/>
  <c r="M74" i="1"/>
  <c r="N74" i="1" s="1"/>
  <c r="M73" i="1"/>
  <c r="N73" i="1" s="1"/>
  <c r="M72" i="1"/>
  <c r="N72" i="1" s="1"/>
  <c r="M71" i="1"/>
  <c r="N71" i="1" s="1"/>
  <c r="M70" i="1"/>
  <c r="N70" i="1" s="1"/>
  <c r="M68" i="1"/>
  <c r="N68" i="1" s="1"/>
  <c r="M67" i="1"/>
  <c r="N67" i="1" s="1"/>
  <c r="M66" i="1"/>
  <c r="N66" i="1" s="1"/>
  <c r="M65" i="1"/>
  <c r="N65" i="1" s="1"/>
  <c r="M64" i="1"/>
  <c r="N64" i="1" s="1"/>
  <c r="M63" i="1"/>
  <c r="N63" i="1" s="1"/>
  <c r="M62" i="1"/>
  <c r="N62" i="1" s="1"/>
  <c r="M61" i="1"/>
  <c r="N61" i="1" s="1"/>
  <c r="M59" i="1"/>
  <c r="N59" i="1" s="1"/>
  <c r="M58" i="1"/>
  <c r="N58" i="1" s="1"/>
  <c r="M57" i="1"/>
  <c r="N57" i="1" s="1"/>
  <c r="M55" i="1"/>
  <c r="N55" i="1" s="1"/>
  <c r="M54" i="1"/>
  <c r="N54" i="1" s="1"/>
  <c r="M53" i="1"/>
  <c r="N53" i="1" s="1"/>
  <c r="M52" i="1"/>
  <c r="N52" i="1" s="1"/>
  <c r="M51" i="1"/>
  <c r="N51" i="1" s="1"/>
  <c r="M50" i="1"/>
  <c r="N50" i="1" s="1"/>
  <c r="M49" i="1"/>
  <c r="N49" i="1" s="1"/>
  <c r="M48" i="1"/>
  <c r="N48" i="1" s="1"/>
  <c r="M47" i="1"/>
  <c r="N47" i="1" s="1"/>
  <c r="M45" i="1"/>
  <c r="N45" i="1" s="1"/>
  <c r="M44" i="1"/>
  <c r="N44" i="1" s="1"/>
  <c r="M43" i="1"/>
  <c r="N43" i="1" s="1"/>
  <c r="M42" i="1"/>
  <c r="N42" i="1" s="1"/>
  <c r="M41" i="1"/>
  <c r="N41" i="1" s="1"/>
  <c r="M40" i="1"/>
  <c r="M39" i="1"/>
  <c r="M38" i="1"/>
  <c r="M37" i="1"/>
  <c r="M36" i="1"/>
  <c r="M35" i="1"/>
  <c r="M33" i="1"/>
  <c r="M32" i="1"/>
  <c r="M31" i="1"/>
  <c r="M30" i="1"/>
  <c r="M29" i="1"/>
  <c r="M27" i="1"/>
  <c r="M26" i="1"/>
  <c r="M25" i="1"/>
  <c r="M24" i="1"/>
  <c r="M23" i="1"/>
  <c r="M22" i="1"/>
  <c r="M21" i="1"/>
  <c r="M20" i="1"/>
  <c r="M18" i="1"/>
  <c r="M17" i="1"/>
  <c r="M16" i="1"/>
  <c r="N16" i="1" s="1"/>
  <c r="M15" i="1"/>
  <c r="Q399" i="1"/>
  <c r="P374" i="1" l="1"/>
  <c r="V374" i="1"/>
  <c r="R374" i="1"/>
  <c r="P109" i="1"/>
  <c r="V109" i="1"/>
  <c r="R109" i="1"/>
  <c r="P213" i="1"/>
  <c r="R213" i="1"/>
  <c r="V213" i="1"/>
  <c r="P122" i="1"/>
  <c r="R122" i="1"/>
  <c r="V122" i="1"/>
  <c r="P30" i="1"/>
  <c r="R30" i="1"/>
  <c r="V30" i="1"/>
  <c r="P91" i="1"/>
  <c r="R91" i="1"/>
  <c r="V91" i="1"/>
  <c r="P217" i="1"/>
  <c r="R217" i="1"/>
  <c r="V217" i="1"/>
  <c r="X374" i="1"/>
  <c r="P129" i="1"/>
  <c r="R129" i="1"/>
  <c r="V129" i="1"/>
  <c r="P163" i="1"/>
  <c r="R163" i="1"/>
  <c r="V163" i="1"/>
  <c r="P361" i="1"/>
  <c r="V361" i="1"/>
  <c r="R361" i="1"/>
  <c r="P79" i="1"/>
  <c r="R79" i="1"/>
  <c r="V79" i="1"/>
  <c r="P89" i="1"/>
  <c r="R89" i="1"/>
  <c r="V89" i="1"/>
  <c r="P111" i="1"/>
  <c r="V111" i="1"/>
  <c r="R111" i="1"/>
  <c r="X217" i="1"/>
  <c r="P125" i="1"/>
  <c r="V125" i="1"/>
  <c r="R125" i="1"/>
  <c r="P358" i="1"/>
  <c r="R358" i="1"/>
  <c r="V358" i="1"/>
  <c r="P389" i="1"/>
  <c r="R389" i="1"/>
  <c r="V389" i="1"/>
  <c r="P362" i="1"/>
  <c r="R362" i="1"/>
  <c r="V362" i="1"/>
  <c r="X79" i="1"/>
  <c r="X89" i="1"/>
  <c r="X111" i="1"/>
  <c r="P366" i="1"/>
  <c r="R366" i="1"/>
  <c r="V366" i="1"/>
  <c r="P105" i="1"/>
  <c r="R105" i="1"/>
  <c r="V105" i="1"/>
  <c r="X358" i="1"/>
  <c r="P151" i="1"/>
  <c r="R151" i="1"/>
  <c r="V151" i="1"/>
  <c r="P205" i="1"/>
  <c r="V205" i="1"/>
  <c r="R205" i="1"/>
  <c r="P49" i="1"/>
  <c r="V49" i="1"/>
  <c r="R49" i="1"/>
  <c r="P21" i="1"/>
  <c r="R21" i="1"/>
  <c r="V21" i="1"/>
  <c r="P147" i="1"/>
  <c r="V147" i="1"/>
  <c r="R147" i="1"/>
  <c r="P87" i="1"/>
  <c r="R87" i="1"/>
  <c r="V87" i="1"/>
  <c r="P139" i="1"/>
  <c r="V139" i="1"/>
  <c r="R139" i="1"/>
  <c r="P313" i="1"/>
  <c r="V313" i="1"/>
  <c r="R313" i="1"/>
  <c r="P143" i="1"/>
  <c r="V143" i="1"/>
  <c r="R143" i="1"/>
  <c r="P179" i="1"/>
  <c r="R179" i="1"/>
  <c r="V179" i="1"/>
  <c r="X366" i="1"/>
  <c r="X105" i="1"/>
  <c r="P52" i="1"/>
  <c r="R52" i="1"/>
  <c r="V52" i="1"/>
  <c r="P178" i="1"/>
  <c r="R178" i="1"/>
  <c r="V178" i="1"/>
  <c r="P15" i="1"/>
  <c r="V15" i="1"/>
  <c r="R15" i="1"/>
  <c r="P321" i="1"/>
  <c r="R321" i="1"/>
  <c r="V321" i="1"/>
  <c r="P286" i="1"/>
  <c r="R286" i="1"/>
  <c r="V286" i="1"/>
  <c r="P65" i="1"/>
  <c r="V65" i="1"/>
  <c r="R65" i="1"/>
  <c r="P119" i="1"/>
  <c r="V119" i="1"/>
  <c r="R119" i="1"/>
  <c r="P273" i="1"/>
  <c r="R273" i="1"/>
  <c r="V273" i="1"/>
  <c r="P36" i="1"/>
  <c r="V36" i="1"/>
  <c r="R36" i="1"/>
  <c r="P63" i="1"/>
  <c r="V63" i="1"/>
  <c r="R63" i="1"/>
  <c r="P197" i="1"/>
  <c r="R197" i="1"/>
  <c r="V197" i="1"/>
  <c r="P146" i="1"/>
  <c r="V146" i="1"/>
  <c r="R146" i="1"/>
  <c r="P45" i="1"/>
  <c r="V45" i="1"/>
  <c r="R45" i="1"/>
  <c r="P173" i="1"/>
  <c r="V173" i="1"/>
  <c r="R173" i="1"/>
  <c r="P74" i="1"/>
  <c r="R74" i="1"/>
  <c r="V74" i="1"/>
  <c r="P390" i="1"/>
  <c r="R390" i="1"/>
  <c r="V390" i="1"/>
  <c r="P346" i="1"/>
  <c r="V346" i="1"/>
  <c r="R346" i="1"/>
  <c r="P106" i="1"/>
  <c r="R106" i="1"/>
  <c r="V106" i="1"/>
  <c r="P93" i="1"/>
  <c r="R93" i="1"/>
  <c r="V93" i="1"/>
  <c r="X151" i="1"/>
  <c r="X205" i="1"/>
  <c r="X49" i="1"/>
  <c r="X21" i="1"/>
  <c r="X147" i="1"/>
  <c r="P329" i="1"/>
  <c r="R329" i="1"/>
  <c r="V329" i="1"/>
  <c r="X87" i="1"/>
  <c r="X139" i="1"/>
  <c r="X313" i="1"/>
  <c r="X143" i="1"/>
  <c r="X179" i="1"/>
  <c r="P20" i="1"/>
  <c r="R20" i="1"/>
  <c r="V20" i="1"/>
  <c r="P69" i="1"/>
  <c r="R69" i="1"/>
  <c r="V69" i="1"/>
  <c r="P181" i="1"/>
  <c r="V181" i="1"/>
  <c r="R181" i="1"/>
  <c r="P325" i="1"/>
  <c r="R325" i="1"/>
  <c r="V325" i="1"/>
  <c r="P357" i="1"/>
  <c r="R357" i="1"/>
  <c r="V357" i="1"/>
  <c r="P73" i="1"/>
  <c r="R73" i="1"/>
  <c r="V73" i="1"/>
  <c r="P314" i="1"/>
  <c r="V314" i="1"/>
  <c r="R314" i="1"/>
  <c r="P350" i="1"/>
  <c r="R350" i="1"/>
  <c r="V350" i="1"/>
  <c r="P133" i="1"/>
  <c r="R133" i="1"/>
  <c r="V133" i="1"/>
  <c r="P397" i="1"/>
  <c r="V397" i="1"/>
  <c r="R397" i="1"/>
  <c r="P282" i="1"/>
  <c r="R282" i="1"/>
  <c r="V282" i="1"/>
  <c r="P97" i="1"/>
  <c r="R97" i="1"/>
  <c r="V97" i="1"/>
  <c r="P334" i="1"/>
  <c r="R334" i="1"/>
  <c r="V334" i="1"/>
  <c r="P290" i="1"/>
  <c r="R290" i="1"/>
  <c r="V290" i="1"/>
  <c r="X30" i="1"/>
  <c r="P369" i="1"/>
  <c r="R369" i="1"/>
  <c r="V369" i="1"/>
  <c r="P31" i="1"/>
  <c r="R31" i="1"/>
  <c r="V31" i="1"/>
  <c r="P394" i="1"/>
  <c r="R394" i="1"/>
  <c r="V394" i="1"/>
  <c r="X129" i="1"/>
  <c r="X133" i="1"/>
  <c r="X397" i="1"/>
  <c r="X334" i="1"/>
  <c r="P114" i="1"/>
  <c r="R114" i="1"/>
  <c r="V114" i="1"/>
  <c r="P317" i="1"/>
  <c r="R317" i="1"/>
  <c r="V317" i="1"/>
  <c r="P281" i="1"/>
  <c r="V281" i="1"/>
  <c r="R281" i="1"/>
  <c r="X369" i="1"/>
  <c r="X31" i="1"/>
  <c r="X394" i="1"/>
  <c r="P265" i="1"/>
  <c r="V265" i="1"/>
  <c r="R265" i="1"/>
  <c r="P44" i="1"/>
  <c r="V44" i="1"/>
  <c r="R44" i="1"/>
  <c r="P162" i="1"/>
  <c r="R162" i="1"/>
  <c r="V162" i="1"/>
  <c r="P90" i="1"/>
  <c r="R90" i="1"/>
  <c r="V90" i="1"/>
  <c r="P229" i="1"/>
  <c r="R229" i="1"/>
  <c r="V229" i="1"/>
  <c r="P209" i="1"/>
  <c r="V209" i="1"/>
  <c r="R209" i="1"/>
  <c r="P349" i="1"/>
  <c r="V349" i="1"/>
  <c r="R349" i="1"/>
  <c r="P121" i="1"/>
  <c r="R121" i="1"/>
  <c r="V121" i="1"/>
  <c r="P157" i="1"/>
  <c r="R157" i="1"/>
  <c r="V157" i="1"/>
  <c r="P27" i="1"/>
  <c r="V27" i="1"/>
  <c r="R27" i="1"/>
  <c r="P155" i="1"/>
  <c r="V155" i="1"/>
  <c r="R155" i="1"/>
  <c r="P381" i="1"/>
  <c r="R381" i="1"/>
  <c r="V381" i="1"/>
  <c r="P386" i="1"/>
  <c r="R386" i="1"/>
  <c r="V386" i="1"/>
  <c r="P137" i="1"/>
  <c r="R137" i="1"/>
  <c r="V137" i="1"/>
  <c r="P345" i="1"/>
  <c r="V345" i="1"/>
  <c r="R345" i="1"/>
  <c r="X52" i="1"/>
  <c r="X178" i="1"/>
  <c r="X15" i="1"/>
  <c r="X321" i="1"/>
  <c r="X286" i="1"/>
  <c r="X65" i="1"/>
  <c r="X119" i="1"/>
  <c r="X273" i="1"/>
  <c r="X36" i="1"/>
  <c r="X63" i="1"/>
  <c r="X197" i="1"/>
  <c r="X146" i="1"/>
  <c r="X45" i="1"/>
  <c r="X74" i="1"/>
  <c r="P301" i="1"/>
  <c r="R301" i="1"/>
  <c r="V301" i="1"/>
  <c r="P154" i="1"/>
  <c r="R154" i="1"/>
  <c r="V154" i="1"/>
  <c r="P373" i="1"/>
  <c r="R373" i="1"/>
  <c r="V373" i="1"/>
  <c r="P318" i="1"/>
  <c r="R318" i="1"/>
  <c r="V318" i="1"/>
  <c r="P99" i="1"/>
  <c r="V99" i="1"/>
  <c r="R99" i="1"/>
  <c r="P269" i="1"/>
  <c r="R269" i="1"/>
  <c r="V269" i="1"/>
  <c r="P274" i="1"/>
  <c r="R274" i="1"/>
  <c r="V274" i="1"/>
  <c r="P81" i="1"/>
  <c r="V81" i="1"/>
  <c r="R81" i="1"/>
  <c r="P233" i="1"/>
  <c r="V233" i="1"/>
  <c r="R233" i="1"/>
  <c r="P167" i="1"/>
  <c r="R167" i="1"/>
  <c r="V167" i="1"/>
  <c r="P149" i="1"/>
  <c r="R149" i="1"/>
  <c r="V149" i="1"/>
  <c r="P24" i="1"/>
  <c r="R24" i="1"/>
  <c r="V24" i="1"/>
  <c r="P365" i="1"/>
  <c r="V365" i="1"/>
  <c r="R365" i="1"/>
  <c r="P245" i="1"/>
  <c r="V245" i="1"/>
  <c r="R245" i="1"/>
  <c r="P43" i="1"/>
  <c r="R43" i="1"/>
  <c r="V43" i="1"/>
  <c r="P171" i="1"/>
  <c r="R171" i="1"/>
  <c r="V171" i="1"/>
  <c r="P66" i="1"/>
  <c r="R66" i="1"/>
  <c r="V66" i="1"/>
  <c r="P25" i="1"/>
  <c r="R25" i="1"/>
  <c r="V25" i="1"/>
  <c r="P153" i="1"/>
  <c r="R153" i="1"/>
  <c r="V153" i="1"/>
  <c r="P377" i="1"/>
  <c r="V377" i="1"/>
  <c r="R377" i="1"/>
  <c r="P278" i="1"/>
  <c r="R278" i="1"/>
  <c r="V278" i="1"/>
  <c r="P175" i="1"/>
  <c r="V175" i="1"/>
  <c r="R175" i="1"/>
  <c r="P385" i="1"/>
  <c r="R385" i="1"/>
  <c r="V385" i="1"/>
  <c r="P98" i="1"/>
  <c r="R98" i="1"/>
  <c r="V98" i="1"/>
  <c r="P298" i="1"/>
  <c r="R298" i="1"/>
  <c r="V298" i="1"/>
  <c r="P237" i="1"/>
  <c r="V237" i="1"/>
  <c r="R237" i="1"/>
  <c r="P127" i="1"/>
  <c r="V127" i="1"/>
  <c r="R127" i="1"/>
  <c r="P330" i="1"/>
  <c r="R330" i="1"/>
  <c r="V330" i="1"/>
  <c r="P297" i="1"/>
  <c r="R297" i="1"/>
  <c r="V297" i="1"/>
  <c r="P183" i="1"/>
  <c r="V183" i="1"/>
  <c r="R183" i="1"/>
  <c r="P302" i="1"/>
  <c r="R302" i="1"/>
  <c r="V302" i="1"/>
  <c r="P48" i="1"/>
  <c r="R48" i="1"/>
  <c r="V48" i="1"/>
  <c r="X109" i="1"/>
  <c r="X213" i="1"/>
  <c r="P17" i="1"/>
  <c r="V17" i="1"/>
  <c r="R17" i="1"/>
  <c r="P326" i="1"/>
  <c r="V326" i="1"/>
  <c r="R326" i="1"/>
  <c r="P19" i="1"/>
  <c r="V19" i="1"/>
  <c r="R19" i="1"/>
  <c r="P294" i="1"/>
  <c r="R294" i="1"/>
  <c r="V294" i="1"/>
  <c r="P107" i="1"/>
  <c r="R107" i="1"/>
  <c r="V107" i="1"/>
  <c r="P249" i="1"/>
  <c r="V249" i="1"/>
  <c r="R249" i="1"/>
  <c r="P29" i="1"/>
  <c r="R29" i="1"/>
  <c r="V29" i="1"/>
  <c r="P161" i="1"/>
  <c r="V161" i="1"/>
  <c r="R161" i="1"/>
  <c r="X91" i="1"/>
  <c r="P277" i="1"/>
  <c r="R277" i="1"/>
  <c r="V277" i="1"/>
  <c r="P101" i="1"/>
  <c r="V101" i="1"/>
  <c r="R101" i="1"/>
  <c r="P141" i="1"/>
  <c r="V141" i="1"/>
  <c r="R141" i="1"/>
  <c r="P46" i="1"/>
  <c r="V46" i="1"/>
  <c r="R46" i="1"/>
  <c r="X294" i="1"/>
  <c r="X29" i="1"/>
  <c r="X161" i="1"/>
  <c r="BU27" i="1"/>
  <c r="BV27" i="1" s="1"/>
  <c r="X27" i="1"/>
  <c r="X155" i="1"/>
  <c r="X381" i="1"/>
  <c r="X386" i="1"/>
  <c r="X137" i="1"/>
  <c r="X345" i="1"/>
  <c r="P39" i="1"/>
  <c r="R39" i="1"/>
  <c r="V39" i="1"/>
  <c r="P53" i="1"/>
  <c r="V53" i="1"/>
  <c r="R53" i="1"/>
  <c r="P293" i="1"/>
  <c r="V293" i="1"/>
  <c r="R293" i="1"/>
  <c r="P83" i="1"/>
  <c r="V83" i="1"/>
  <c r="R83" i="1"/>
  <c r="P201" i="1"/>
  <c r="V201" i="1"/>
  <c r="R201" i="1"/>
  <c r="P309" i="1"/>
  <c r="R309" i="1"/>
  <c r="V309" i="1"/>
  <c r="P310" i="1"/>
  <c r="V310" i="1"/>
  <c r="R310" i="1"/>
  <c r="P95" i="1"/>
  <c r="V95" i="1"/>
  <c r="R95" i="1"/>
  <c r="P261" i="1"/>
  <c r="R261" i="1"/>
  <c r="V261" i="1"/>
  <c r="P266" i="1"/>
  <c r="R266" i="1"/>
  <c r="V266" i="1"/>
  <c r="P77" i="1"/>
  <c r="V77" i="1"/>
  <c r="R77" i="1"/>
  <c r="P225" i="1"/>
  <c r="R225" i="1"/>
  <c r="V225" i="1"/>
  <c r="P103" i="1"/>
  <c r="R103" i="1"/>
  <c r="V103" i="1"/>
  <c r="P85" i="1"/>
  <c r="R85" i="1"/>
  <c r="V85" i="1"/>
  <c r="P47" i="1"/>
  <c r="V47" i="1"/>
  <c r="R47" i="1"/>
  <c r="P257" i="1"/>
  <c r="R257" i="1"/>
  <c r="V257" i="1"/>
  <c r="X301" i="1"/>
  <c r="X154" i="1"/>
  <c r="X373" i="1"/>
  <c r="X318" i="1"/>
  <c r="X99" i="1"/>
  <c r="X269" i="1"/>
  <c r="X274" i="1"/>
  <c r="X81" i="1"/>
  <c r="X233" i="1"/>
  <c r="X167" i="1"/>
  <c r="X149" i="1"/>
  <c r="X24" i="1"/>
  <c r="X365" i="1"/>
  <c r="X245" i="1"/>
  <c r="P170" i="1"/>
  <c r="R170" i="1"/>
  <c r="V170" i="1"/>
  <c r="X43" i="1"/>
  <c r="X171" i="1"/>
  <c r="X66" i="1"/>
  <c r="X25" i="1"/>
  <c r="X153" i="1"/>
  <c r="X377" i="1"/>
  <c r="X278" i="1"/>
  <c r="X175" i="1"/>
  <c r="X385" i="1"/>
  <c r="X98" i="1"/>
  <c r="P55" i="1"/>
  <c r="V55" i="1"/>
  <c r="R55" i="1"/>
  <c r="P165" i="1"/>
  <c r="V165" i="1"/>
  <c r="R165" i="1"/>
  <c r="P135" i="1"/>
  <c r="V135" i="1"/>
  <c r="R135" i="1"/>
  <c r="P289" i="1"/>
  <c r="R289" i="1"/>
  <c r="V289" i="1"/>
  <c r="P117" i="1"/>
  <c r="R117" i="1"/>
  <c r="V117" i="1"/>
  <c r="P378" i="1"/>
  <c r="R378" i="1"/>
  <c r="V378" i="1"/>
  <c r="P253" i="1"/>
  <c r="V253" i="1"/>
  <c r="R253" i="1"/>
  <c r="X181" i="1"/>
  <c r="X237" i="1"/>
  <c r="X325" i="1"/>
  <c r="X357" i="1"/>
  <c r="P23" i="1"/>
  <c r="R23" i="1"/>
  <c r="V23" i="1"/>
  <c r="P35" i="1"/>
  <c r="R35" i="1"/>
  <c r="V35" i="1"/>
  <c r="P145" i="1"/>
  <c r="V145" i="1"/>
  <c r="R145" i="1"/>
  <c r="P193" i="1"/>
  <c r="V193" i="1"/>
  <c r="R193" i="1"/>
  <c r="P37" i="1"/>
  <c r="V37" i="1"/>
  <c r="R37" i="1"/>
  <c r="P285" i="1"/>
  <c r="R285" i="1"/>
  <c r="V285" i="1"/>
  <c r="P51" i="1"/>
  <c r="R51" i="1"/>
  <c r="V51" i="1"/>
  <c r="X183" i="1"/>
  <c r="X302" i="1"/>
  <c r="X73" i="1"/>
  <c r="P32" i="1"/>
  <c r="V32" i="1"/>
  <c r="R32" i="1"/>
  <c r="P159" i="1"/>
  <c r="R159" i="1"/>
  <c r="V159" i="1"/>
  <c r="P353" i="1"/>
  <c r="V353" i="1"/>
  <c r="R353" i="1"/>
  <c r="P241" i="1"/>
  <c r="R241" i="1"/>
  <c r="V241" i="1"/>
  <c r="X350" i="1"/>
  <c r="X163" i="1"/>
  <c r="X361" i="1"/>
  <c r="X282" i="1"/>
  <c r="X97" i="1"/>
  <c r="X290" i="1"/>
  <c r="P123" i="1"/>
  <c r="R123" i="1"/>
  <c r="V123" i="1"/>
  <c r="P322" i="1"/>
  <c r="R322" i="1"/>
  <c r="V322" i="1"/>
  <c r="X125" i="1"/>
  <c r="X389" i="1"/>
  <c r="X353" i="1"/>
  <c r="X362" i="1"/>
  <c r="P115" i="1"/>
  <c r="V115" i="1"/>
  <c r="R115" i="1"/>
  <c r="P337" i="1"/>
  <c r="R337" i="1"/>
  <c r="V337" i="1"/>
  <c r="P67" i="1"/>
  <c r="R67" i="1"/>
  <c r="V67" i="1"/>
  <c r="P177" i="1"/>
  <c r="V177" i="1"/>
  <c r="R177" i="1"/>
  <c r="P71" i="1"/>
  <c r="R71" i="1"/>
  <c r="V71" i="1"/>
  <c r="P138" i="1"/>
  <c r="V138" i="1"/>
  <c r="R138" i="1"/>
  <c r="P398" i="1"/>
  <c r="V398" i="1"/>
  <c r="R398" i="1"/>
  <c r="P354" i="1"/>
  <c r="R354" i="1"/>
  <c r="V354" i="1"/>
  <c r="P393" i="1"/>
  <c r="V393" i="1"/>
  <c r="R393" i="1"/>
  <c r="X114" i="1"/>
  <c r="P28" i="1"/>
  <c r="R28" i="1"/>
  <c r="V28" i="1"/>
  <c r="P59" i="1"/>
  <c r="V59" i="1"/>
  <c r="R59" i="1"/>
  <c r="P189" i="1"/>
  <c r="V189" i="1"/>
  <c r="R189" i="1"/>
  <c r="P130" i="1"/>
  <c r="R130" i="1"/>
  <c r="V130" i="1"/>
  <c r="P41" i="1"/>
  <c r="R41" i="1"/>
  <c r="V41" i="1"/>
  <c r="P169" i="1"/>
  <c r="R169" i="1"/>
  <c r="V169" i="1"/>
  <c r="P58" i="1"/>
  <c r="R58" i="1"/>
  <c r="V58" i="1"/>
  <c r="X39" i="1"/>
  <c r="X53" i="1"/>
  <c r="X293" i="1"/>
  <c r="X83" i="1"/>
  <c r="X201" i="1"/>
  <c r="X309" i="1"/>
  <c r="X310" i="1"/>
  <c r="X95" i="1"/>
  <c r="X261" i="1"/>
  <c r="X266" i="1"/>
  <c r="X77" i="1"/>
  <c r="X225" i="1"/>
  <c r="X103" i="1"/>
  <c r="X85" i="1"/>
  <c r="X47" i="1"/>
  <c r="X257" i="1"/>
  <c r="P306" i="1"/>
  <c r="R306" i="1"/>
  <c r="V306" i="1"/>
  <c r="X378" i="1"/>
  <c r="P382" i="1"/>
  <c r="R382" i="1"/>
  <c r="V382" i="1"/>
  <c r="P131" i="1"/>
  <c r="R131" i="1"/>
  <c r="V131" i="1"/>
  <c r="P333" i="1"/>
  <c r="R333" i="1"/>
  <c r="V333" i="1"/>
  <c r="P338" i="1"/>
  <c r="R338" i="1"/>
  <c r="V338" i="1"/>
  <c r="P113" i="1"/>
  <c r="V113" i="1"/>
  <c r="R113" i="1"/>
  <c r="X297" i="1"/>
  <c r="P341" i="1"/>
  <c r="R341" i="1"/>
  <c r="V341" i="1"/>
  <c r="P305" i="1"/>
  <c r="V305" i="1"/>
  <c r="R305" i="1"/>
  <c r="P61" i="1"/>
  <c r="V61" i="1"/>
  <c r="R61" i="1"/>
  <c r="P370" i="1"/>
  <c r="V370" i="1"/>
  <c r="R370" i="1"/>
  <c r="P40" i="1"/>
  <c r="V40" i="1"/>
  <c r="R40" i="1"/>
  <c r="P270" i="1"/>
  <c r="V270" i="1"/>
  <c r="R270" i="1"/>
  <c r="P75" i="1"/>
  <c r="V75" i="1"/>
  <c r="R75" i="1"/>
  <c r="P221" i="1"/>
  <c r="R221" i="1"/>
  <c r="V221" i="1"/>
  <c r="P16" i="1"/>
  <c r="R16" i="1"/>
  <c r="V16" i="1"/>
  <c r="P57" i="1"/>
  <c r="R57" i="1"/>
  <c r="V57" i="1"/>
  <c r="P185" i="1"/>
  <c r="R185" i="1"/>
  <c r="V185" i="1"/>
  <c r="X122" i="1"/>
  <c r="P342" i="1"/>
  <c r="R342" i="1"/>
  <c r="V342" i="1"/>
  <c r="P82" i="1"/>
  <c r="R82" i="1"/>
  <c r="V82" i="1"/>
  <c r="P33" i="1"/>
  <c r="V33" i="1"/>
  <c r="R33" i="1"/>
  <c r="BV29" i="1"/>
  <c r="BU45" i="1"/>
  <c r="M14" i="1"/>
  <c r="K399" i="1"/>
  <c r="AD399" i="1"/>
  <c r="AD41" i="1"/>
  <c r="AD43" i="1"/>
  <c r="AD45" i="1"/>
  <c r="AD47" i="1"/>
  <c r="AD49" i="1"/>
  <c r="AD51" i="1"/>
  <c r="AD53" i="1"/>
  <c r="AD55" i="1"/>
  <c r="AD57" i="1"/>
  <c r="AD59" i="1"/>
  <c r="AD61" i="1"/>
  <c r="AD63" i="1"/>
  <c r="AD65" i="1"/>
  <c r="AD67" i="1"/>
  <c r="AD69" i="1"/>
  <c r="AD71" i="1"/>
  <c r="AD73" i="1"/>
  <c r="AD75" i="1"/>
  <c r="AD77" i="1"/>
  <c r="AD79" i="1"/>
  <c r="AD81" i="1"/>
  <c r="AD83" i="1"/>
  <c r="AD85" i="1"/>
  <c r="AD87" i="1"/>
  <c r="AD89" i="1"/>
  <c r="AD91" i="1"/>
  <c r="AD93" i="1"/>
  <c r="AD95" i="1"/>
  <c r="AD97" i="1"/>
  <c r="AD99" i="1"/>
  <c r="AD101" i="1"/>
  <c r="AD103" i="1"/>
  <c r="AD105" i="1"/>
  <c r="AD107" i="1"/>
  <c r="AD109" i="1"/>
  <c r="AD111" i="1"/>
  <c r="AD113" i="1"/>
  <c r="AD115" i="1"/>
  <c r="AD117" i="1"/>
  <c r="AD119" i="1"/>
  <c r="AD121" i="1"/>
  <c r="AD123" i="1"/>
  <c r="AD125" i="1"/>
  <c r="AD127" i="1"/>
  <c r="AD129" i="1"/>
  <c r="AD131" i="1"/>
  <c r="AD133" i="1"/>
  <c r="AD135" i="1"/>
  <c r="AD137" i="1"/>
  <c r="AD139" i="1"/>
  <c r="AD141" i="1"/>
  <c r="AD143" i="1"/>
  <c r="AD145" i="1"/>
  <c r="AD147" i="1"/>
  <c r="AD149" i="1"/>
  <c r="AD16" i="1"/>
  <c r="AD28" i="1"/>
  <c r="AD42" i="1"/>
  <c r="AD44" i="1"/>
  <c r="AD46" i="1"/>
  <c r="AD48" i="1"/>
  <c r="AD50" i="1"/>
  <c r="AD52" i="1"/>
  <c r="AD54" i="1"/>
  <c r="AD56" i="1"/>
  <c r="AD58" i="1"/>
  <c r="AD60" i="1"/>
  <c r="AD62" i="1"/>
  <c r="AD64" i="1"/>
  <c r="AD66" i="1"/>
  <c r="AD68" i="1"/>
  <c r="AD70" i="1"/>
  <c r="AD72" i="1"/>
  <c r="AD74" i="1"/>
  <c r="AD76" i="1"/>
  <c r="AD78" i="1"/>
  <c r="AD80" i="1"/>
  <c r="AD82" i="1"/>
  <c r="AD84" i="1"/>
  <c r="AD86" i="1"/>
  <c r="AD88" i="1"/>
  <c r="AD90" i="1"/>
  <c r="AD92" i="1"/>
  <c r="AD94" i="1"/>
  <c r="AD96" i="1"/>
  <c r="AD98" i="1"/>
  <c r="AD100" i="1"/>
  <c r="AD102" i="1"/>
  <c r="AD104" i="1"/>
  <c r="AD106" i="1"/>
  <c r="AD108" i="1"/>
  <c r="AD110" i="1"/>
  <c r="AD112" i="1"/>
  <c r="AD114" i="1"/>
  <c r="AD116" i="1"/>
  <c r="AD118" i="1"/>
  <c r="AD120" i="1"/>
  <c r="AD122" i="1"/>
  <c r="AD124" i="1"/>
  <c r="AD126" i="1"/>
  <c r="AD128" i="1"/>
  <c r="AD130" i="1"/>
  <c r="AD132" i="1"/>
  <c r="AD134" i="1"/>
  <c r="AD136" i="1"/>
  <c r="AD138" i="1"/>
  <c r="AD140" i="1"/>
  <c r="AD142" i="1"/>
  <c r="AD144" i="1"/>
  <c r="AD146" i="1"/>
  <c r="AD148" i="1"/>
  <c r="AD151" i="1"/>
  <c r="AD153" i="1"/>
  <c r="AD155" i="1"/>
  <c r="AD157" i="1"/>
  <c r="AD159" i="1"/>
  <c r="AD161" i="1"/>
  <c r="AD163" i="1"/>
  <c r="AD165" i="1"/>
  <c r="AD167" i="1"/>
  <c r="AD169" i="1"/>
  <c r="AD171" i="1"/>
  <c r="AD173" i="1"/>
  <c r="AD175" i="1"/>
  <c r="AD177" i="1"/>
  <c r="AD179" i="1"/>
  <c r="AD181" i="1"/>
  <c r="AD183" i="1"/>
  <c r="AD185" i="1"/>
  <c r="AD187" i="1"/>
  <c r="AD189" i="1"/>
  <c r="AD191" i="1"/>
  <c r="AD193" i="1"/>
  <c r="AD195" i="1"/>
  <c r="AD197" i="1"/>
  <c r="AD199" i="1"/>
  <c r="AD201" i="1"/>
  <c r="AD203" i="1"/>
  <c r="AD205" i="1"/>
  <c r="AD207" i="1"/>
  <c r="AD209" i="1"/>
  <c r="AD211" i="1"/>
  <c r="AD213" i="1"/>
  <c r="AD215" i="1"/>
  <c r="AD217" i="1"/>
  <c r="AD219" i="1"/>
  <c r="AD221" i="1"/>
  <c r="AD223" i="1"/>
  <c r="AD225" i="1"/>
  <c r="AD227" i="1"/>
  <c r="AD229" i="1"/>
  <c r="AD231" i="1"/>
  <c r="AD233" i="1"/>
  <c r="AD235" i="1"/>
  <c r="AD237" i="1"/>
  <c r="AD239" i="1"/>
  <c r="AD241" i="1"/>
  <c r="AD243" i="1"/>
  <c r="AD245" i="1"/>
  <c r="AD247" i="1"/>
  <c r="AD249" i="1"/>
  <c r="AD251" i="1"/>
  <c r="AD253" i="1"/>
  <c r="AD255" i="1"/>
  <c r="AD277" i="1"/>
  <c r="AD279" i="1"/>
  <c r="AD281" i="1"/>
  <c r="AD150" i="1"/>
  <c r="AD152" i="1"/>
  <c r="AD154" i="1"/>
  <c r="AD156" i="1"/>
  <c r="AD158" i="1"/>
  <c r="AD160" i="1"/>
  <c r="AD162" i="1"/>
  <c r="AD164" i="1"/>
  <c r="AD166" i="1"/>
  <c r="AD168" i="1"/>
  <c r="AD170" i="1"/>
  <c r="AD172" i="1"/>
  <c r="AD174" i="1"/>
  <c r="AD176" i="1"/>
  <c r="AD178" i="1"/>
  <c r="AD180" i="1"/>
  <c r="AD182" i="1"/>
  <c r="AD184" i="1"/>
  <c r="AD186" i="1"/>
  <c r="AD188" i="1"/>
  <c r="AD190" i="1"/>
  <c r="AD192" i="1"/>
  <c r="AD194" i="1"/>
  <c r="AD196" i="1"/>
  <c r="AD198" i="1"/>
  <c r="AD200" i="1"/>
  <c r="AD202" i="1"/>
  <c r="AD204" i="1"/>
  <c r="AD206" i="1"/>
  <c r="AD208" i="1"/>
  <c r="AD210" i="1"/>
  <c r="AD212" i="1"/>
  <c r="AD214" i="1"/>
  <c r="AD216" i="1"/>
  <c r="AD218" i="1"/>
  <c r="AD220" i="1"/>
  <c r="AD222" i="1"/>
  <c r="AD224" i="1"/>
  <c r="AD226" i="1"/>
  <c r="AD228" i="1"/>
  <c r="AD230" i="1"/>
  <c r="AD232" i="1"/>
  <c r="AD234" i="1"/>
  <c r="AD236" i="1"/>
  <c r="AD238" i="1"/>
  <c r="AD240" i="1"/>
  <c r="AD242" i="1"/>
  <c r="AD244" i="1"/>
  <c r="AD246" i="1"/>
  <c r="AD248" i="1"/>
  <c r="AD250" i="1"/>
  <c r="AD252" i="1"/>
  <c r="AD254" i="1"/>
  <c r="AD256" i="1"/>
  <c r="AD278" i="1"/>
  <c r="AD280" i="1"/>
  <c r="AD282" i="1"/>
  <c r="AD285" i="1"/>
  <c r="AD287" i="1"/>
  <c r="AD289" i="1"/>
  <c r="AD291" i="1"/>
  <c r="AD293" i="1"/>
  <c r="AD295" i="1"/>
  <c r="AD297" i="1"/>
  <c r="AD299" i="1"/>
  <c r="AD301" i="1"/>
  <c r="AD303" i="1"/>
  <c r="AD305" i="1"/>
  <c r="AD307" i="1"/>
  <c r="AD309" i="1"/>
  <c r="AD311" i="1"/>
  <c r="AD313" i="1"/>
  <c r="AD315" i="1"/>
  <c r="AD317" i="1"/>
  <c r="AD319" i="1"/>
  <c r="AD321" i="1"/>
  <c r="AD323" i="1"/>
  <c r="AD325" i="1"/>
  <c r="AD327" i="1"/>
  <c r="AD329" i="1"/>
  <c r="AD331" i="1"/>
  <c r="AD333" i="1"/>
  <c r="AD335" i="1"/>
  <c r="AD337" i="1"/>
  <c r="AD339" i="1"/>
  <c r="AD341" i="1"/>
  <c r="AD343" i="1"/>
  <c r="AD345" i="1"/>
  <c r="AD347" i="1"/>
  <c r="AD349" i="1"/>
  <c r="AD351" i="1"/>
  <c r="AD353" i="1"/>
  <c r="AD355" i="1"/>
  <c r="AD357" i="1"/>
  <c r="AD359" i="1"/>
  <c r="AD361" i="1"/>
  <c r="AD363" i="1"/>
  <c r="AD365" i="1"/>
  <c r="AD367" i="1"/>
  <c r="AD369" i="1"/>
  <c r="AD371" i="1"/>
  <c r="AD373" i="1"/>
  <c r="AD375" i="1"/>
  <c r="AD377" i="1"/>
  <c r="AD379" i="1"/>
  <c r="AD381" i="1"/>
  <c r="AD383" i="1"/>
  <c r="AD385" i="1"/>
  <c r="AD387" i="1"/>
  <c r="AD389" i="1"/>
  <c r="AD391" i="1"/>
  <c r="AD393" i="1"/>
  <c r="AD395" i="1"/>
  <c r="AD397" i="1"/>
  <c r="AD283" i="1"/>
  <c r="AD284" i="1"/>
  <c r="AD286" i="1"/>
  <c r="AD288" i="1"/>
  <c r="AD290" i="1"/>
  <c r="AD292" i="1"/>
  <c r="AD294" i="1"/>
  <c r="AD296" i="1"/>
  <c r="AD298" i="1"/>
  <c r="AD300" i="1"/>
  <c r="AD302" i="1"/>
  <c r="AD304" i="1"/>
  <c r="AD306" i="1"/>
  <c r="AD308" i="1"/>
  <c r="AD310" i="1"/>
  <c r="AD312" i="1"/>
  <c r="AD314" i="1"/>
  <c r="AD316" i="1"/>
  <c r="AD318" i="1"/>
  <c r="AD320" i="1"/>
  <c r="AD322" i="1"/>
  <c r="AD324" i="1"/>
  <c r="AD326" i="1"/>
  <c r="AD328" i="1"/>
  <c r="AD330" i="1"/>
  <c r="AD332" i="1"/>
  <c r="AD334" i="1"/>
  <c r="AD336" i="1"/>
  <c r="AD338" i="1"/>
  <c r="AD340" i="1"/>
  <c r="AD342" i="1"/>
  <c r="AD344" i="1"/>
  <c r="AD346" i="1"/>
  <c r="AD348" i="1"/>
  <c r="AD350" i="1"/>
  <c r="AD352" i="1"/>
  <c r="AD354" i="1"/>
  <c r="AD356" i="1"/>
  <c r="AD358" i="1"/>
  <c r="AD360" i="1"/>
  <c r="AD362" i="1"/>
  <c r="AD364" i="1"/>
  <c r="AD366" i="1"/>
  <c r="AD368" i="1"/>
  <c r="AD370" i="1"/>
  <c r="AD372" i="1"/>
  <c r="AD374" i="1"/>
  <c r="AD376" i="1"/>
  <c r="AD378" i="1"/>
  <c r="AD380" i="1"/>
  <c r="AD382" i="1"/>
  <c r="AD384" i="1"/>
  <c r="AD386" i="1"/>
  <c r="AD388" i="1"/>
  <c r="AD390" i="1"/>
  <c r="AD392" i="1"/>
  <c r="AD394" i="1"/>
  <c r="AD396" i="1"/>
  <c r="AD398" i="1"/>
  <c r="AE399" i="1"/>
  <c r="AE16" i="1"/>
  <c r="AE28" i="1"/>
  <c r="AE42" i="1"/>
  <c r="AE44" i="1"/>
  <c r="AE46" i="1"/>
  <c r="AE48" i="1"/>
  <c r="AE50" i="1"/>
  <c r="AE52" i="1"/>
  <c r="AE54" i="1"/>
  <c r="AE56" i="1"/>
  <c r="AE58" i="1"/>
  <c r="AE60" i="1"/>
  <c r="AE62" i="1"/>
  <c r="AE64" i="1"/>
  <c r="AE66" i="1"/>
  <c r="AE68" i="1"/>
  <c r="AE70" i="1"/>
  <c r="AE72" i="1"/>
  <c r="AE74" i="1"/>
  <c r="AE76" i="1"/>
  <c r="AE78" i="1"/>
  <c r="AE80" i="1"/>
  <c r="AE82" i="1"/>
  <c r="AE84" i="1"/>
  <c r="AE86" i="1"/>
  <c r="AE88" i="1"/>
  <c r="AE90" i="1"/>
  <c r="AE92" i="1"/>
  <c r="AE94" i="1"/>
  <c r="AE96" i="1"/>
  <c r="AE98" i="1"/>
  <c r="AE100" i="1"/>
  <c r="AE102" i="1"/>
  <c r="AE104" i="1"/>
  <c r="AE106" i="1"/>
  <c r="AE108" i="1"/>
  <c r="AE110" i="1"/>
  <c r="AE112" i="1"/>
  <c r="AE114" i="1"/>
  <c r="AE116" i="1"/>
  <c r="AE118" i="1"/>
  <c r="AE120" i="1"/>
  <c r="AE122" i="1"/>
  <c r="AE124" i="1"/>
  <c r="AE126" i="1"/>
  <c r="AE128" i="1"/>
  <c r="AE130" i="1"/>
  <c r="AE132" i="1"/>
  <c r="AE134" i="1"/>
  <c r="AE136" i="1"/>
  <c r="AE138" i="1"/>
  <c r="AE140" i="1"/>
  <c r="AE142" i="1"/>
  <c r="AE144" i="1"/>
  <c r="AE146" i="1"/>
  <c r="AE148" i="1"/>
  <c r="AE41" i="1"/>
  <c r="AE43" i="1"/>
  <c r="AE45" i="1"/>
  <c r="AE47" i="1"/>
  <c r="AE49" i="1"/>
  <c r="AE51" i="1"/>
  <c r="AE53" i="1"/>
  <c r="AE55" i="1"/>
  <c r="AE57" i="1"/>
  <c r="AE59" i="1"/>
  <c r="AE61" i="1"/>
  <c r="AE63" i="1"/>
  <c r="AE65" i="1"/>
  <c r="AE67" i="1"/>
  <c r="AE69" i="1"/>
  <c r="AE71" i="1"/>
  <c r="AE73" i="1"/>
  <c r="AE75" i="1"/>
  <c r="AE77" i="1"/>
  <c r="AE79" i="1"/>
  <c r="AE81" i="1"/>
  <c r="AE83" i="1"/>
  <c r="AE85" i="1"/>
  <c r="AE87" i="1"/>
  <c r="AE89" i="1"/>
  <c r="AE91" i="1"/>
  <c r="AE93" i="1"/>
  <c r="AE95" i="1"/>
  <c r="AE97" i="1"/>
  <c r="AE99" i="1"/>
  <c r="AE101" i="1"/>
  <c r="AE103" i="1"/>
  <c r="AE105" i="1"/>
  <c r="AE107" i="1"/>
  <c r="AE109" i="1"/>
  <c r="AE111" i="1"/>
  <c r="AE113" i="1"/>
  <c r="AE115" i="1"/>
  <c r="AE117" i="1"/>
  <c r="AE119" i="1"/>
  <c r="AE121" i="1"/>
  <c r="AE123" i="1"/>
  <c r="AE125" i="1"/>
  <c r="AE127" i="1"/>
  <c r="AE129" i="1"/>
  <c r="AE131" i="1"/>
  <c r="AE133" i="1"/>
  <c r="AE135" i="1"/>
  <c r="AE137" i="1"/>
  <c r="AE139" i="1"/>
  <c r="AE141" i="1"/>
  <c r="AE143" i="1"/>
  <c r="AE145" i="1"/>
  <c r="AE147" i="1"/>
  <c r="AE150" i="1"/>
  <c r="AE152" i="1"/>
  <c r="AE154" i="1"/>
  <c r="AE156" i="1"/>
  <c r="AE158" i="1"/>
  <c r="AE160" i="1"/>
  <c r="AE162" i="1"/>
  <c r="AE164" i="1"/>
  <c r="AE166" i="1"/>
  <c r="AE168" i="1"/>
  <c r="AE170" i="1"/>
  <c r="AE172" i="1"/>
  <c r="AE174" i="1"/>
  <c r="AE176" i="1"/>
  <c r="AE178" i="1"/>
  <c r="AE180" i="1"/>
  <c r="AE182" i="1"/>
  <c r="AE184" i="1"/>
  <c r="AE186" i="1"/>
  <c r="AE188" i="1"/>
  <c r="AE190" i="1"/>
  <c r="AE192" i="1"/>
  <c r="AE194" i="1"/>
  <c r="AE196" i="1"/>
  <c r="AE198" i="1"/>
  <c r="AE200" i="1"/>
  <c r="AE202" i="1"/>
  <c r="AE204" i="1"/>
  <c r="AE206" i="1"/>
  <c r="AE208" i="1"/>
  <c r="AE210" i="1"/>
  <c r="AE212" i="1"/>
  <c r="AE214" i="1"/>
  <c r="AE216" i="1"/>
  <c r="AE218" i="1"/>
  <c r="AE220" i="1"/>
  <c r="AE222" i="1"/>
  <c r="AE224" i="1"/>
  <c r="AE226" i="1"/>
  <c r="AE228" i="1"/>
  <c r="AE230" i="1"/>
  <c r="AE232" i="1"/>
  <c r="AE234" i="1"/>
  <c r="AE236" i="1"/>
  <c r="AE238" i="1"/>
  <c r="AE240" i="1"/>
  <c r="AE242" i="1"/>
  <c r="AE244" i="1"/>
  <c r="AE246" i="1"/>
  <c r="AE248" i="1"/>
  <c r="AE250" i="1"/>
  <c r="AE252" i="1"/>
  <c r="AE254" i="1"/>
  <c r="AE256" i="1"/>
  <c r="AE278" i="1"/>
  <c r="AE280" i="1"/>
  <c r="AE282" i="1"/>
  <c r="AE149" i="1"/>
  <c r="AE151" i="1"/>
  <c r="AE153" i="1"/>
  <c r="AE155" i="1"/>
  <c r="AE157" i="1"/>
  <c r="AE159" i="1"/>
  <c r="AE161" i="1"/>
  <c r="AE163" i="1"/>
  <c r="AE165" i="1"/>
  <c r="AE167" i="1"/>
  <c r="AE169" i="1"/>
  <c r="AE171" i="1"/>
  <c r="AE173" i="1"/>
  <c r="AE175" i="1"/>
  <c r="AE177" i="1"/>
  <c r="AE179" i="1"/>
  <c r="AE181" i="1"/>
  <c r="AE183" i="1"/>
  <c r="AE185" i="1"/>
  <c r="AE187" i="1"/>
  <c r="AE189" i="1"/>
  <c r="AE191" i="1"/>
  <c r="AE193" i="1"/>
  <c r="AE195" i="1"/>
  <c r="AE197" i="1"/>
  <c r="AE199" i="1"/>
  <c r="AE201" i="1"/>
  <c r="AE203" i="1"/>
  <c r="AE205" i="1"/>
  <c r="AE207" i="1"/>
  <c r="AE209" i="1"/>
  <c r="AE211" i="1"/>
  <c r="AE213" i="1"/>
  <c r="AE215" i="1"/>
  <c r="AE217" i="1"/>
  <c r="AE219" i="1"/>
  <c r="AE221" i="1"/>
  <c r="AE223" i="1"/>
  <c r="AE225" i="1"/>
  <c r="AE227" i="1"/>
  <c r="AE229" i="1"/>
  <c r="AE231" i="1"/>
  <c r="AE233" i="1"/>
  <c r="AE235" i="1"/>
  <c r="AE237" i="1"/>
  <c r="AE239" i="1"/>
  <c r="AE241" i="1"/>
  <c r="AE243" i="1"/>
  <c r="AE245" i="1"/>
  <c r="AE247" i="1"/>
  <c r="AE249" i="1"/>
  <c r="AE251" i="1"/>
  <c r="AE253" i="1"/>
  <c r="AE255" i="1"/>
  <c r="AE277" i="1"/>
  <c r="AE279" i="1"/>
  <c r="AE281" i="1"/>
  <c r="AE283" i="1"/>
  <c r="AE284" i="1"/>
  <c r="AE286" i="1"/>
  <c r="AE288" i="1"/>
  <c r="AE290" i="1"/>
  <c r="AE292" i="1"/>
  <c r="AE294" i="1"/>
  <c r="AE296" i="1"/>
  <c r="AE298" i="1"/>
  <c r="AE300" i="1"/>
  <c r="AE302" i="1"/>
  <c r="AE304" i="1"/>
  <c r="AE306" i="1"/>
  <c r="AE308" i="1"/>
  <c r="AE310" i="1"/>
  <c r="AE312" i="1"/>
  <c r="AE314" i="1"/>
  <c r="AE316" i="1"/>
  <c r="AE318" i="1"/>
  <c r="AE320" i="1"/>
  <c r="AE322" i="1"/>
  <c r="AE324" i="1"/>
  <c r="AE326" i="1"/>
  <c r="AE328" i="1"/>
  <c r="AE330" i="1"/>
  <c r="AE332" i="1"/>
  <c r="AE334" i="1"/>
  <c r="AE336" i="1"/>
  <c r="AE338" i="1"/>
  <c r="AE340" i="1"/>
  <c r="AE342" i="1"/>
  <c r="AE344" i="1"/>
  <c r="AE346" i="1"/>
  <c r="AE348" i="1"/>
  <c r="AE350" i="1"/>
  <c r="AE352" i="1"/>
  <c r="AE354" i="1"/>
  <c r="AE356" i="1"/>
  <c r="AE358" i="1"/>
  <c r="AE360" i="1"/>
  <c r="AE362" i="1"/>
  <c r="AE364" i="1"/>
  <c r="AE366" i="1"/>
  <c r="AE368" i="1"/>
  <c r="AE370" i="1"/>
  <c r="AE372" i="1"/>
  <c r="AE374" i="1"/>
  <c r="AE376" i="1"/>
  <c r="AE378" i="1"/>
  <c r="AE380" i="1"/>
  <c r="AE382" i="1"/>
  <c r="AE384" i="1"/>
  <c r="AE386" i="1"/>
  <c r="AE388" i="1"/>
  <c r="AE390" i="1"/>
  <c r="AE392" i="1"/>
  <c r="AE394" i="1"/>
  <c r="AE396" i="1"/>
  <c r="AE398" i="1"/>
  <c r="AE285" i="1"/>
  <c r="AE287" i="1"/>
  <c r="AE289" i="1"/>
  <c r="AE291" i="1"/>
  <c r="AE293" i="1"/>
  <c r="AE295" i="1"/>
  <c r="AE297" i="1"/>
  <c r="AE299" i="1"/>
  <c r="AE301" i="1"/>
  <c r="AE303" i="1"/>
  <c r="AE305" i="1"/>
  <c r="AE307" i="1"/>
  <c r="AE309" i="1"/>
  <c r="AE311" i="1"/>
  <c r="AE313" i="1"/>
  <c r="AE315" i="1"/>
  <c r="AE317" i="1"/>
  <c r="AE319" i="1"/>
  <c r="AE321" i="1"/>
  <c r="AE323" i="1"/>
  <c r="AE325" i="1"/>
  <c r="AE327" i="1"/>
  <c r="AE329" i="1"/>
  <c r="AE331" i="1"/>
  <c r="AE333" i="1"/>
  <c r="AE335" i="1"/>
  <c r="AE337" i="1"/>
  <c r="AE339" i="1"/>
  <c r="AE341" i="1"/>
  <c r="AE343" i="1"/>
  <c r="AE345" i="1"/>
  <c r="AE347" i="1"/>
  <c r="AE349" i="1"/>
  <c r="AE351" i="1"/>
  <c r="AE353" i="1"/>
  <c r="AE355" i="1"/>
  <c r="AE357" i="1"/>
  <c r="AE359" i="1"/>
  <c r="AE361" i="1"/>
  <c r="AE363" i="1"/>
  <c r="AE365" i="1"/>
  <c r="AE367" i="1"/>
  <c r="AE369" i="1"/>
  <c r="AE371" i="1"/>
  <c r="AE373" i="1"/>
  <c r="AE375" i="1"/>
  <c r="AE377" i="1"/>
  <c r="AE379" i="1"/>
  <c r="AE381" i="1"/>
  <c r="AE383" i="1"/>
  <c r="AE385" i="1"/>
  <c r="AE387" i="1"/>
  <c r="AE389" i="1"/>
  <c r="AE391" i="1"/>
  <c r="AE393" i="1"/>
  <c r="AE395" i="1"/>
  <c r="AE397" i="1"/>
  <c r="AF14" i="1"/>
  <c r="AG14" i="1" s="1"/>
  <c r="AF276" i="1"/>
  <c r="AG276" i="1" s="1"/>
  <c r="M28" i="1"/>
  <c r="N28" i="1" s="1"/>
  <c r="M34" i="1"/>
  <c r="M46" i="1"/>
  <c r="N46" i="1" s="1"/>
  <c r="M56" i="1"/>
  <c r="N56" i="1" s="1"/>
  <c r="M60" i="1"/>
  <c r="N60" i="1" s="1"/>
  <c r="M94" i="1"/>
  <c r="N94" i="1" s="1"/>
  <c r="M102" i="1"/>
  <c r="N102" i="1" s="1"/>
  <c r="M110" i="1"/>
  <c r="N110" i="1" s="1"/>
  <c r="M118" i="1"/>
  <c r="N118" i="1" s="1"/>
  <c r="M126" i="1"/>
  <c r="N126" i="1" s="1"/>
  <c r="M134" i="1"/>
  <c r="N134" i="1" s="1"/>
  <c r="M300" i="1"/>
  <c r="N300" i="1" s="1"/>
  <c r="M308" i="1"/>
  <c r="N308" i="1" s="1"/>
  <c r="M396" i="1"/>
  <c r="N396" i="1" s="1"/>
  <c r="M372" i="1"/>
  <c r="N372" i="1" s="1"/>
  <c r="M348" i="1"/>
  <c r="N348" i="1" s="1"/>
  <c r="M332" i="1"/>
  <c r="N332" i="1" s="1"/>
  <c r="M19" i="1"/>
  <c r="M69" i="1"/>
  <c r="N69" i="1" s="1"/>
  <c r="M77" i="1"/>
  <c r="N77" i="1" s="1"/>
  <c r="M85" i="1"/>
  <c r="N85" i="1" s="1"/>
  <c r="M147" i="1"/>
  <c r="N147" i="1" s="1"/>
  <c r="M155" i="1"/>
  <c r="N155" i="1" s="1"/>
  <c r="M163" i="1"/>
  <c r="N163" i="1" s="1"/>
  <c r="M171" i="1"/>
  <c r="N171" i="1" s="1"/>
  <c r="M179" i="1"/>
  <c r="N179" i="1" s="1"/>
  <c r="M187" i="1"/>
  <c r="N187" i="1" s="1"/>
  <c r="M195" i="1"/>
  <c r="N195" i="1" s="1"/>
  <c r="M203" i="1"/>
  <c r="N203" i="1" s="1"/>
  <c r="M211" i="1"/>
  <c r="N211" i="1" s="1"/>
  <c r="M219" i="1"/>
  <c r="N219" i="1" s="1"/>
  <c r="M227" i="1"/>
  <c r="N227" i="1" s="1"/>
  <c r="M235" i="1"/>
  <c r="N235" i="1" s="1"/>
  <c r="M243" i="1"/>
  <c r="N243" i="1" s="1"/>
  <c r="M251" i="1"/>
  <c r="N251" i="1" s="1"/>
  <c r="M259" i="1"/>
  <c r="M267" i="1"/>
  <c r="M275" i="1"/>
  <c r="M283" i="1"/>
  <c r="N283" i="1" s="1"/>
  <c r="M293" i="1"/>
  <c r="N293" i="1" s="1"/>
  <c r="AB390" i="1"/>
  <c r="BU43" i="1" l="1"/>
  <c r="BV25" i="1"/>
  <c r="AC390" i="1"/>
  <c r="AH399" i="1"/>
  <c r="AJ399" i="1" s="1"/>
  <c r="AI399" i="1" s="1"/>
  <c r="AH396" i="1"/>
  <c r="AJ396" i="1" s="1"/>
  <c r="AI396" i="1" s="1"/>
  <c r="AH392" i="1"/>
  <c r="AJ392" i="1" s="1"/>
  <c r="AI392" i="1" s="1"/>
  <c r="AH388" i="1"/>
  <c r="AJ388" i="1" s="1"/>
  <c r="AI388" i="1" s="1"/>
  <c r="AH384" i="1"/>
  <c r="AJ384" i="1" s="1"/>
  <c r="AI384" i="1" s="1"/>
  <c r="AH380" i="1"/>
  <c r="AJ380" i="1" s="1"/>
  <c r="AI380" i="1" s="1"/>
  <c r="AH398" i="1"/>
  <c r="AJ398" i="1" s="1"/>
  <c r="AI398" i="1" s="1"/>
  <c r="AH394" i="1"/>
  <c r="AJ394" i="1" s="1"/>
  <c r="AI394" i="1" s="1"/>
  <c r="AH390" i="1"/>
  <c r="AJ390" i="1" s="1"/>
  <c r="AI390" i="1" s="1"/>
  <c r="AH386" i="1"/>
  <c r="AJ386" i="1" s="1"/>
  <c r="AI386" i="1" s="1"/>
  <c r="AH382" i="1"/>
  <c r="AJ382" i="1" s="1"/>
  <c r="AI382" i="1" s="1"/>
  <c r="AH378" i="1"/>
  <c r="AJ378" i="1" s="1"/>
  <c r="AI378" i="1" s="1"/>
  <c r="AH374" i="1"/>
  <c r="AJ374" i="1" s="1"/>
  <c r="AI374" i="1" s="1"/>
  <c r="AH370" i="1"/>
  <c r="AJ370" i="1" s="1"/>
  <c r="AI370" i="1" s="1"/>
  <c r="AH366" i="1"/>
  <c r="AJ366" i="1" s="1"/>
  <c r="AI366" i="1" s="1"/>
  <c r="AH362" i="1"/>
  <c r="AJ362" i="1" s="1"/>
  <c r="AI362" i="1" s="1"/>
  <c r="AH358" i="1"/>
  <c r="AJ358" i="1" s="1"/>
  <c r="AI358" i="1" s="1"/>
  <c r="AH354" i="1"/>
  <c r="AJ354" i="1" s="1"/>
  <c r="AI354" i="1" s="1"/>
  <c r="AH350" i="1"/>
  <c r="AJ350" i="1" s="1"/>
  <c r="AI350" i="1" s="1"/>
  <c r="AH346" i="1"/>
  <c r="AJ346" i="1" s="1"/>
  <c r="AI346" i="1" s="1"/>
  <c r="AH342" i="1"/>
  <c r="AJ342" i="1" s="1"/>
  <c r="AI342" i="1" s="1"/>
  <c r="AH338" i="1"/>
  <c r="AJ338" i="1" s="1"/>
  <c r="AI338" i="1" s="1"/>
  <c r="AH334" i="1"/>
  <c r="AJ334" i="1" s="1"/>
  <c r="AI334" i="1" s="1"/>
  <c r="AH330" i="1"/>
  <c r="AJ330" i="1" s="1"/>
  <c r="AI330" i="1" s="1"/>
  <c r="AH326" i="1"/>
  <c r="AJ326" i="1" s="1"/>
  <c r="AI326" i="1" s="1"/>
  <c r="AH322" i="1"/>
  <c r="AJ322" i="1" s="1"/>
  <c r="AI322" i="1" s="1"/>
  <c r="AH318" i="1"/>
  <c r="AJ318" i="1" s="1"/>
  <c r="AI318" i="1" s="1"/>
  <c r="AH314" i="1"/>
  <c r="AJ314" i="1" s="1"/>
  <c r="AI314" i="1" s="1"/>
  <c r="AH310" i="1"/>
  <c r="AJ310" i="1" s="1"/>
  <c r="AI310" i="1" s="1"/>
  <c r="AH306" i="1"/>
  <c r="AJ306" i="1" s="1"/>
  <c r="AI306" i="1" s="1"/>
  <c r="AH302" i="1"/>
  <c r="AJ302" i="1" s="1"/>
  <c r="AI302" i="1" s="1"/>
  <c r="AH298" i="1"/>
  <c r="AJ298" i="1" s="1"/>
  <c r="AI298" i="1" s="1"/>
  <c r="AH294" i="1"/>
  <c r="AJ294" i="1" s="1"/>
  <c r="AI294" i="1" s="1"/>
  <c r="AH290" i="1"/>
  <c r="AJ290" i="1" s="1"/>
  <c r="AI290" i="1" s="1"/>
  <c r="AH286" i="1"/>
  <c r="AJ286" i="1" s="1"/>
  <c r="AI286" i="1" s="1"/>
  <c r="AH283" i="1"/>
  <c r="AJ283" i="1" s="1"/>
  <c r="AI283" i="1" s="1"/>
  <c r="AH395" i="1"/>
  <c r="AJ395" i="1" s="1"/>
  <c r="AI395" i="1" s="1"/>
  <c r="AH391" i="1"/>
  <c r="AJ391" i="1" s="1"/>
  <c r="AI391" i="1" s="1"/>
  <c r="AH387" i="1"/>
  <c r="AJ387" i="1" s="1"/>
  <c r="AI387" i="1" s="1"/>
  <c r="AH383" i="1"/>
  <c r="AJ383" i="1" s="1"/>
  <c r="AI383" i="1" s="1"/>
  <c r="AH379" i="1"/>
  <c r="AJ379" i="1" s="1"/>
  <c r="AI379" i="1" s="1"/>
  <c r="AH375" i="1"/>
  <c r="AJ375" i="1" s="1"/>
  <c r="AI375" i="1" s="1"/>
  <c r="AH371" i="1"/>
  <c r="AJ371" i="1" s="1"/>
  <c r="AI371" i="1" s="1"/>
  <c r="AH367" i="1"/>
  <c r="AJ367" i="1" s="1"/>
  <c r="AI367" i="1" s="1"/>
  <c r="AH363" i="1"/>
  <c r="AJ363" i="1" s="1"/>
  <c r="AI363" i="1" s="1"/>
  <c r="AH359" i="1"/>
  <c r="AJ359" i="1" s="1"/>
  <c r="AI359" i="1" s="1"/>
  <c r="AH355" i="1"/>
  <c r="AJ355" i="1" s="1"/>
  <c r="AI355" i="1" s="1"/>
  <c r="AH351" i="1"/>
  <c r="AJ351" i="1" s="1"/>
  <c r="AI351" i="1" s="1"/>
  <c r="AH347" i="1"/>
  <c r="AJ347" i="1" s="1"/>
  <c r="AI347" i="1" s="1"/>
  <c r="AH343" i="1"/>
  <c r="AJ343" i="1" s="1"/>
  <c r="AI343" i="1" s="1"/>
  <c r="AH339" i="1"/>
  <c r="AJ339" i="1" s="1"/>
  <c r="AI339" i="1" s="1"/>
  <c r="AH335" i="1"/>
  <c r="AJ335" i="1" s="1"/>
  <c r="AI335" i="1" s="1"/>
  <c r="AH331" i="1"/>
  <c r="AJ331" i="1" s="1"/>
  <c r="AI331" i="1" s="1"/>
  <c r="AH327" i="1"/>
  <c r="AJ327" i="1" s="1"/>
  <c r="AI327" i="1" s="1"/>
  <c r="AH323" i="1"/>
  <c r="AJ323" i="1" s="1"/>
  <c r="AI323" i="1" s="1"/>
  <c r="AH319" i="1"/>
  <c r="AJ319" i="1" s="1"/>
  <c r="AI319" i="1" s="1"/>
  <c r="AH315" i="1"/>
  <c r="AJ315" i="1" s="1"/>
  <c r="AI315" i="1" s="1"/>
  <c r="AH311" i="1"/>
  <c r="AJ311" i="1" s="1"/>
  <c r="AI311" i="1" s="1"/>
  <c r="AH307" i="1"/>
  <c r="AJ307" i="1" s="1"/>
  <c r="AI307" i="1" s="1"/>
  <c r="AH303" i="1"/>
  <c r="AJ303" i="1" s="1"/>
  <c r="AI303" i="1" s="1"/>
  <c r="AH299" i="1"/>
  <c r="AJ299" i="1" s="1"/>
  <c r="AI299" i="1" s="1"/>
  <c r="AH295" i="1"/>
  <c r="AJ295" i="1" s="1"/>
  <c r="AI295" i="1" s="1"/>
  <c r="AH291" i="1"/>
  <c r="AJ291" i="1" s="1"/>
  <c r="AI291" i="1" s="1"/>
  <c r="AH287" i="1"/>
  <c r="AJ287" i="1" s="1"/>
  <c r="AI287" i="1" s="1"/>
  <c r="AH282" i="1"/>
  <c r="AJ282" i="1" s="1"/>
  <c r="AI282" i="1" s="1"/>
  <c r="AH278" i="1"/>
  <c r="AJ278" i="1" s="1"/>
  <c r="AI278" i="1" s="1"/>
  <c r="AH254" i="1"/>
  <c r="AJ254" i="1" s="1"/>
  <c r="AI254" i="1" s="1"/>
  <c r="AH250" i="1"/>
  <c r="AJ250" i="1" s="1"/>
  <c r="AI250" i="1" s="1"/>
  <c r="AH246" i="1"/>
  <c r="AJ246" i="1" s="1"/>
  <c r="AI246" i="1" s="1"/>
  <c r="AH242" i="1"/>
  <c r="AJ242" i="1" s="1"/>
  <c r="AI242" i="1" s="1"/>
  <c r="AH238" i="1"/>
  <c r="AJ238" i="1" s="1"/>
  <c r="AI238" i="1" s="1"/>
  <c r="AH234" i="1"/>
  <c r="AJ234" i="1" s="1"/>
  <c r="AI234" i="1" s="1"/>
  <c r="AH230" i="1"/>
  <c r="AJ230" i="1" s="1"/>
  <c r="AI230" i="1" s="1"/>
  <c r="AH226" i="1"/>
  <c r="AJ226" i="1" s="1"/>
  <c r="AI226" i="1" s="1"/>
  <c r="AH222" i="1"/>
  <c r="AJ222" i="1" s="1"/>
  <c r="AI222" i="1" s="1"/>
  <c r="AH218" i="1"/>
  <c r="AJ218" i="1" s="1"/>
  <c r="AI218" i="1" s="1"/>
  <c r="AH214" i="1"/>
  <c r="AJ214" i="1" s="1"/>
  <c r="AI214" i="1" s="1"/>
  <c r="AH210" i="1"/>
  <c r="AJ210" i="1" s="1"/>
  <c r="AI210" i="1" s="1"/>
  <c r="AH206" i="1"/>
  <c r="AJ206" i="1" s="1"/>
  <c r="AI206" i="1" s="1"/>
  <c r="AH202" i="1"/>
  <c r="AJ202" i="1" s="1"/>
  <c r="AI202" i="1" s="1"/>
  <c r="AH198" i="1"/>
  <c r="AJ198" i="1" s="1"/>
  <c r="AI198" i="1" s="1"/>
  <c r="AH194" i="1"/>
  <c r="AJ194" i="1" s="1"/>
  <c r="AI194" i="1" s="1"/>
  <c r="AH190" i="1"/>
  <c r="AJ190" i="1" s="1"/>
  <c r="AI190" i="1" s="1"/>
  <c r="AH186" i="1"/>
  <c r="AJ186" i="1" s="1"/>
  <c r="AI186" i="1" s="1"/>
  <c r="AH182" i="1"/>
  <c r="AJ182" i="1" s="1"/>
  <c r="AI182" i="1" s="1"/>
  <c r="AH178" i="1"/>
  <c r="AJ178" i="1" s="1"/>
  <c r="AI178" i="1" s="1"/>
  <c r="AH174" i="1"/>
  <c r="AJ174" i="1" s="1"/>
  <c r="AI174" i="1" s="1"/>
  <c r="AH170" i="1"/>
  <c r="AJ170" i="1" s="1"/>
  <c r="AI170" i="1" s="1"/>
  <c r="AH166" i="1"/>
  <c r="AJ166" i="1" s="1"/>
  <c r="AI166" i="1" s="1"/>
  <c r="AH162" i="1"/>
  <c r="AJ162" i="1" s="1"/>
  <c r="AI162" i="1" s="1"/>
  <c r="AH158" i="1"/>
  <c r="AJ158" i="1" s="1"/>
  <c r="AI158" i="1" s="1"/>
  <c r="AH154" i="1"/>
  <c r="AJ154" i="1" s="1"/>
  <c r="AI154" i="1" s="1"/>
  <c r="AH150" i="1"/>
  <c r="AJ150" i="1" s="1"/>
  <c r="AI150" i="1" s="1"/>
  <c r="AH279" i="1"/>
  <c r="AJ279" i="1" s="1"/>
  <c r="AI279" i="1" s="1"/>
  <c r="AH255" i="1"/>
  <c r="AJ255" i="1" s="1"/>
  <c r="AI255" i="1" s="1"/>
  <c r="AH251" i="1"/>
  <c r="AJ251" i="1" s="1"/>
  <c r="AI251" i="1" s="1"/>
  <c r="AH247" i="1"/>
  <c r="AJ247" i="1" s="1"/>
  <c r="AI247" i="1" s="1"/>
  <c r="AH243" i="1"/>
  <c r="AJ243" i="1" s="1"/>
  <c r="AI243" i="1" s="1"/>
  <c r="AH239" i="1"/>
  <c r="AJ239" i="1" s="1"/>
  <c r="AI239" i="1" s="1"/>
  <c r="AH235" i="1"/>
  <c r="AJ235" i="1" s="1"/>
  <c r="AI235" i="1" s="1"/>
  <c r="AH231" i="1"/>
  <c r="AJ231" i="1" s="1"/>
  <c r="AI231" i="1" s="1"/>
  <c r="AH227" i="1"/>
  <c r="AJ227" i="1" s="1"/>
  <c r="AI227" i="1" s="1"/>
  <c r="AH223" i="1"/>
  <c r="AJ223" i="1" s="1"/>
  <c r="AI223" i="1" s="1"/>
  <c r="AH219" i="1"/>
  <c r="AJ219" i="1" s="1"/>
  <c r="AI219" i="1" s="1"/>
  <c r="AH215" i="1"/>
  <c r="AJ215" i="1" s="1"/>
  <c r="AI215" i="1" s="1"/>
  <c r="AH211" i="1"/>
  <c r="AJ211" i="1" s="1"/>
  <c r="AI211" i="1" s="1"/>
  <c r="AH207" i="1"/>
  <c r="AJ207" i="1" s="1"/>
  <c r="AI207" i="1" s="1"/>
  <c r="AH203" i="1"/>
  <c r="AJ203" i="1" s="1"/>
  <c r="AI203" i="1" s="1"/>
  <c r="AH199" i="1"/>
  <c r="AJ199" i="1" s="1"/>
  <c r="AI199" i="1" s="1"/>
  <c r="AH195" i="1"/>
  <c r="AJ195" i="1" s="1"/>
  <c r="AI195" i="1" s="1"/>
  <c r="AH191" i="1"/>
  <c r="AJ191" i="1" s="1"/>
  <c r="AI191" i="1" s="1"/>
  <c r="AH187" i="1"/>
  <c r="AJ187" i="1" s="1"/>
  <c r="AI187" i="1" s="1"/>
  <c r="AH183" i="1"/>
  <c r="AJ183" i="1" s="1"/>
  <c r="AI183" i="1" s="1"/>
  <c r="AH179" i="1"/>
  <c r="AJ179" i="1" s="1"/>
  <c r="AI179" i="1" s="1"/>
  <c r="AH175" i="1"/>
  <c r="AJ175" i="1" s="1"/>
  <c r="AI175" i="1" s="1"/>
  <c r="AH171" i="1"/>
  <c r="AJ171" i="1" s="1"/>
  <c r="AI171" i="1" s="1"/>
  <c r="AH167" i="1"/>
  <c r="AJ167" i="1" s="1"/>
  <c r="AI167" i="1" s="1"/>
  <c r="AH163" i="1"/>
  <c r="AJ163" i="1" s="1"/>
  <c r="AI163" i="1" s="1"/>
  <c r="AH159" i="1"/>
  <c r="AJ159" i="1" s="1"/>
  <c r="AI159" i="1" s="1"/>
  <c r="AH155" i="1"/>
  <c r="AJ155" i="1" s="1"/>
  <c r="AI155" i="1" s="1"/>
  <c r="AH151" i="1"/>
  <c r="AJ151" i="1" s="1"/>
  <c r="AI151" i="1" s="1"/>
  <c r="AH146" i="1"/>
  <c r="AJ146" i="1" s="1"/>
  <c r="AI146" i="1" s="1"/>
  <c r="AH142" i="1"/>
  <c r="AJ142" i="1" s="1"/>
  <c r="AI142" i="1" s="1"/>
  <c r="AH138" i="1"/>
  <c r="AJ138" i="1" s="1"/>
  <c r="AI138" i="1" s="1"/>
  <c r="AH134" i="1"/>
  <c r="AJ134" i="1" s="1"/>
  <c r="AI134" i="1" s="1"/>
  <c r="AH130" i="1"/>
  <c r="AJ130" i="1" s="1"/>
  <c r="AI130" i="1" s="1"/>
  <c r="AH126" i="1"/>
  <c r="AJ126" i="1" s="1"/>
  <c r="AI126" i="1" s="1"/>
  <c r="AH122" i="1"/>
  <c r="AJ122" i="1" s="1"/>
  <c r="AI122" i="1" s="1"/>
  <c r="AH118" i="1"/>
  <c r="AJ118" i="1" s="1"/>
  <c r="AI118" i="1" s="1"/>
  <c r="AH114" i="1"/>
  <c r="AJ114" i="1" s="1"/>
  <c r="AI114" i="1" s="1"/>
  <c r="AH110" i="1"/>
  <c r="AJ110" i="1" s="1"/>
  <c r="AI110" i="1" s="1"/>
  <c r="AH106" i="1"/>
  <c r="AJ106" i="1" s="1"/>
  <c r="AI106" i="1" s="1"/>
  <c r="AH102" i="1"/>
  <c r="AJ102" i="1" s="1"/>
  <c r="AI102" i="1" s="1"/>
  <c r="AH98" i="1"/>
  <c r="AJ98" i="1" s="1"/>
  <c r="AI98" i="1" s="1"/>
  <c r="AH94" i="1"/>
  <c r="AJ94" i="1" s="1"/>
  <c r="AI94" i="1" s="1"/>
  <c r="AH90" i="1"/>
  <c r="AJ90" i="1" s="1"/>
  <c r="AI90" i="1" s="1"/>
  <c r="AH86" i="1"/>
  <c r="AJ86" i="1" s="1"/>
  <c r="AI86" i="1" s="1"/>
  <c r="AH82" i="1"/>
  <c r="AJ82" i="1" s="1"/>
  <c r="AI82" i="1" s="1"/>
  <c r="AH78" i="1"/>
  <c r="AJ78" i="1" s="1"/>
  <c r="AI78" i="1" s="1"/>
  <c r="AH74" i="1"/>
  <c r="AJ74" i="1" s="1"/>
  <c r="AI74" i="1" s="1"/>
  <c r="AH70" i="1"/>
  <c r="AJ70" i="1" s="1"/>
  <c r="AI70" i="1" s="1"/>
  <c r="AH66" i="1"/>
  <c r="AJ66" i="1" s="1"/>
  <c r="AI66" i="1" s="1"/>
  <c r="AH62" i="1"/>
  <c r="AJ62" i="1" s="1"/>
  <c r="AI62" i="1" s="1"/>
  <c r="AH58" i="1"/>
  <c r="AJ58" i="1" s="1"/>
  <c r="AI58" i="1" s="1"/>
  <c r="AH54" i="1"/>
  <c r="AJ54" i="1" s="1"/>
  <c r="AI54" i="1" s="1"/>
  <c r="AH50" i="1"/>
  <c r="AJ50" i="1" s="1"/>
  <c r="AI50" i="1" s="1"/>
  <c r="AH46" i="1"/>
  <c r="AJ46" i="1" s="1"/>
  <c r="AI46" i="1" s="1"/>
  <c r="AH42" i="1"/>
  <c r="AJ42" i="1" s="1"/>
  <c r="AI42" i="1" s="1"/>
  <c r="AH16" i="1"/>
  <c r="AJ16" i="1" s="1"/>
  <c r="AI16" i="1" s="1"/>
  <c r="AH147" i="1"/>
  <c r="AJ147" i="1" s="1"/>
  <c r="AI147" i="1" s="1"/>
  <c r="AH143" i="1"/>
  <c r="AJ143" i="1" s="1"/>
  <c r="AI143" i="1" s="1"/>
  <c r="AH139" i="1"/>
  <c r="AJ139" i="1" s="1"/>
  <c r="AI139" i="1" s="1"/>
  <c r="AH135" i="1"/>
  <c r="AJ135" i="1" s="1"/>
  <c r="AI135" i="1" s="1"/>
  <c r="AH131" i="1"/>
  <c r="AJ131" i="1" s="1"/>
  <c r="AI131" i="1" s="1"/>
  <c r="AH127" i="1"/>
  <c r="AJ127" i="1" s="1"/>
  <c r="AI127" i="1" s="1"/>
  <c r="AH123" i="1"/>
  <c r="AJ123" i="1" s="1"/>
  <c r="AI123" i="1" s="1"/>
  <c r="AH119" i="1"/>
  <c r="AJ119" i="1" s="1"/>
  <c r="AI119" i="1" s="1"/>
  <c r="AH115" i="1"/>
  <c r="AJ115" i="1" s="1"/>
  <c r="AI115" i="1" s="1"/>
  <c r="AH111" i="1"/>
  <c r="AJ111" i="1" s="1"/>
  <c r="AI111" i="1" s="1"/>
  <c r="AH107" i="1"/>
  <c r="AJ107" i="1" s="1"/>
  <c r="AI107" i="1" s="1"/>
  <c r="AH103" i="1"/>
  <c r="AJ103" i="1" s="1"/>
  <c r="AI103" i="1" s="1"/>
  <c r="AH99" i="1"/>
  <c r="AJ99" i="1" s="1"/>
  <c r="AI99" i="1" s="1"/>
  <c r="AH95" i="1"/>
  <c r="AJ95" i="1" s="1"/>
  <c r="AI95" i="1" s="1"/>
  <c r="AH91" i="1"/>
  <c r="AJ91" i="1" s="1"/>
  <c r="AI91" i="1" s="1"/>
  <c r="AH87" i="1"/>
  <c r="AJ87" i="1" s="1"/>
  <c r="AI87" i="1" s="1"/>
  <c r="AH83" i="1"/>
  <c r="AJ83" i="1" s="1"/>
  <c r="AI83" i="1" s="1"/>
  <c r="AH79" i="1"/>
  <c r="AJ79" i="1" s="1"/>
  <c r="AI79" i="1" s="1"/>
  <c r="AH75" i="1"/>
  <c r="AJ75" i="1" s="1"/>
  <c r="AI75" i="1" s="1"/>
  <c r="AH71" i="1"/>
  <c r="AJ71" i="1" s="1"/>
  <c r="AI71" i="1" s="1"/>
  <c r="AH67" i="1"/>
  <c r="AJ67" i="1" s="1"/>
  <c r="AI67" i="1" s="1"/>
  <c r="AH63" i="1"/>
  <c r="AJ63" i="1" s="1"/>
  <c r="AI63" i="1" s="1"/>
  <c r="AH59" i="1"/>
  <c r="AJ59" i="1" s="1"/>
  <c r="AI59" i="1" s="1"/>
  <c r="AH55" i="1"/>
  <c r="AJ55" i="1" s="1"/>
  <c r="AI55" i="1" s="1"/>
  <c r="AH51" i="1"/>
  <c r="AJ51" i="1" s="1"/>
  <c r="AI51" i="1" s="1"/>
  <c r="AH47" i="1"/>
  <c r="AJ47" i="1" s="1"/>
  <c r="AI47" i="1" s="1"/>
  <c r="AH43" i="1"/>
  <c r="AJ43" i="1" s="1"/>
  <c r="AI43" i="1" s="1"/>
  <c r="AH376" i="1"/>
  <c r="AJ376" i="1" s="1"/>
  <c r="AI376" i="1" s="1"/>
  <c r="AH372" i="1"/>
  <c r="AJ372" i="1" s="1"/>
  <c r="AI372" i="1" s="1"/>
  <c r="AH368" i="1"/>
  <c r="AJ368" i="1" s="1"/>
  <c r="AI368" i="1" s="1"/>
  <c r="AH364" i="1"/>
  <c r="AJ364" i="1" s="1"/>
  <c r="AI364" i="1" s="1"/>
  <c r="AH360" i="1"/>
  <c r="AJ360" i="1" s="1"/>
  <c r="AI360" i="1" s="1"/>
  <c r="AH356" i="1"/>
  <c r="AJ356" i="1" s="1"/>
  <c r="AI356" i="1" s="1"/>
  <c r="AH352" i="1"/>
  <c r="AJ352" i="1" s="1"/>
  <c r="AI352" i="1" s="1"/>
  <c r="AH348" i="1"/>
  <c r="AJ348" i="1" s="1"/>
  <c r="AI348" i="1" s="1"/>
  <c r="AH344" i="1"/>
  <c r="AJ344" i="1" s="1"/>
  <c r="AI344" i="1" s="1"/>
  <c r="AH340" i="1"/>
  <c r="AJ340" i="1" s="1"/>
  <c r="AI340" i="1" s="1"/>
  <c r="AH336" i="1"/>
  <c r="AJ336" i="1" s="1"/>
  <c r="AI336" i="1" s="1"/>
  <c r="AH332" i="1"/>
  <c r="AJ332" i="1" s="1"/>
  <c r="AI332" i="1" s="1"/>
  <c r="AH328" i="1"/>
  <c r="AJ328" i="1" s="1"/>
  <c r="AI328" i="1" s="1"/>
  <c r="AH324" i="1"/>
  <c r="AJ324" i="1" s="1"/>
  <c r="AI324" i="1" s="1"/>
  <c r="AH320" i="1"/>
  <c r="AJ320" i="1" s="1"/>
  <c r="AI320" i="1" s="1"/>
  <c r="AH316" i="1"/>
  <c r="AJ316" i="1" s="1"/>
  <c r="AI316" i="1" s="1"/>
  <c r="AH312" i="1"/>
  <c r="AJ312" i="1" s="1"/>
  <c r="AI312" i="1" s="1"/>
  <c r="AH308" i="1"/>
  <c r="AJ308" i="1" s="1"/>
  <c r="AI308" i="1" s="1"/>
  <c r="AH304" i="1"/>
  <c r="AJ304" i="1" s="1"/>
  <c r="AI304" i="1" s="1"/>
  <c r="AH300" i="1"/>
  <c r="AJ300" i="1" s="1"/>
  <c r="AI300" i="1" s="1"/>
  <c r="AH296" i="1"/>
  <c r="AJ296" i="1" s="1"/>
  <c r="AI296" i="1" s="1"/>
  <c r="AH292" i="1"/>
  <c r="AJ292" i="1" s="1"/>
  <c r="AI292" i="1" s="1"/>
  <c r="AH288" i="1"/>
  <c r="AJ288" i="1" s="1"/>
  <c r="AI288" i="1" s="1"/>
  <c r="AH284" i="1"/>
  <c r="AJ284" i="1" s="1"/>
  <c r="AI284" i="1" s="1"/>
  <c r="AH397" i="1"/>
  <c r="AJ397" i="1" s="1"/>
  <c r="AI397" i="1" s="1"/>
  <c r="AH393" i="1"/>
  <c r="AJ393" i="1" s="1"/>
  <c r="AI393" i="1" s="1"/>
  <c r="AH389" i="1"/>
  <c r="AJ389" i="1" s="1"/>
  <c r="AI389" i="1" s="1"/>
  <c r="AH385" i="1"/>
  <c r="AJ385" i="1" s="1"/>
  <c r="AI385" i="1" s="1"/>
  <c r="AH381" i="1"/>
  <c r="AJ381" i="1" s="1"/>
  <c r="AI381" i="1" s="1"/>
  <c r="AH377" i="1"/>
  <c r="AJ377" i="1" s="1"/>
  <c r="AI377" i="1" s="1"/>
  <c r="AH373" i="1"/>
  <c r="AJ373" i="1" s="1"/>
  <c r="AI373" i="1" s="1"/>
  <c r="AH369" i="1"/>
  <c r="AJ369" i="1" s="1"/>
  <c r="AI369" i="1" s="1"/>
  <c r="AH365" i="1"/>
  <c r="AJ365" i="1" s="1"/>
  <c r="AI365" i="1" s="1"/>
  <c r="AH361" i="1"/>
  <c r="AJ361" i="1" s="1"/>
  <c r="AI361" i="1" s="1"/>
  <c r="AH357" i="1"/>
  <c r="AJ357" i="1" s="1"/>
  <c r="AI357" i="1" s="1"/>
  <c r="AH353" i="1"/>
  <c r="AJ353" i="1" s="1"/>
  <c r="AI353" i="1" s="1"/>
  <c r="AH349" i="1"/>
  <c r="AJ349" i="1" s="1"/>
  <c r="AI349" i="1" s="1"/>
  <c r="AH345" i="1"/>
  <c r="AJ345" i="1" s="1"/>
  <c r="AI345" i="1" s="1"/>
  <c r="AH341" i="1"/>
  <c r="AJ341" i="1" s="1"/>
  <c r="AI341" i="1" s="1"/>
  <c r="AH337" i="1"/>
  <c r="AJ337" i="1" s="1"/>
  <c r="AI337" i="1" s="1"/>
  <c r="AH333" i="1"/>
  <c r="AJ333" i="1" s="1"/>
  <c r="AI333" i="1" s="1"/>
  <c r="AH329" i="1"/>
  <c r="AJ329" i="1" s="1"/>
  <c r="AI329" i="1" s="1"/>
  <c r="AH325" i="1"/>
  <c r="AJ325" i="1" s="1"/>
  <c r="AI325" i="1" s="1"/>
  <c r="AH321" i="1"/>
  <c r="AJ321" i="1" s="1"/>
  <c r="AI321" i="1" s="1"/>
  <c r="AH317" i="1"/>
  <c r="AJ317" i="1" s="1"/>
  <c r="AI317" i="1" s="1"/>
  <c r="AH313" i="1"/>
  <c r="AJ313" i="1" s="1"/>
  <c r="AI313" i="1" s="1"/>
  <c r="AH309" i="1"/>
  <c r="AJ309" i="1" s="1"/>
  <c r="AI309" i="1" s="1"/>
  <c r="AH305" i="1"/>
  <c r="AJ305" i="1" s="1"/>
  <c r="AI305" i="1" s="1"/>
  <c r="AH301" i="1"/>
  <c r="AJ301" i="1" s="1"/>
  <c r="AI301" i="1" s="1"/>
  <c r="AH297" i="1"/>
  <c r="AJ297" i="1" s="1"/>
  <c r="AI297" i="1" s="1"/>
  <c r="AH293" i="1"/>
  <c r="AJ293" i="1" s="1"/>
  <c r="AI293" i="1" s="1"/>
  <c r="AH289" i="1"/>
  <c r="AJ289" i="1" s="1"/>
  <c r="AI289" i="1" s="1"/>
  <c r="AH285" i="1"/>
  <c r="AJ285" i="1" s="1"/>
  <c r="AI285" i="1" s="1"/>
  <c r="AH280" i="1"/>
  <c r="AJ280" i="1" s="1"/>
  <c r="AI280" i="1" s="1"/>
  <c r="AH256" i="1"/>
  <c r="AJ256" i="1" s="1"/>
  <c r="AI256" i="1" s="1"/>
  <c r="AH252" i="1"/>
  <c r="AJ252" i="1" s="1"/>
  <c r="AI252" i="1" s="1"/>
  <c r="AH248" i="1"/>
  <c r="AJ248" i="1" s="1"/>
  <c r="AI248" i="1" s="1"/>
  <c r="AH244" i="1"/>
  <c r="AJ244" i="1" s="1"/>
  <c r="AI244" i="1" s="1"/>
  <c r="AH240" i="1"/>
  <c r="AJ240" i="1" s="1"/>
  <c r="AI240" i="1" s="1"/>
  <c r="AH236" i="1"/>
  <c r="AJ236" i="1" s="1"/>
  <c r="AI236" i="1" s="1"/>
  <c r="AH232" i="1"/>
  <c r="AJ232" i="1" s="1"/>
  <c r="AI232" i="1" s="1"/>
  <c r="AH228" i="1"/>
  <c r="AJ228" i="1" s="1"/>
  <c r="AI228" i="1" s="1"/>
  <c r="AH224" i="1"/>
  <c r="AJ224" i="1" s="1"/>
  <c r="AI224" i="1" s="1"/>
  <c r="AH220" i="1"/>
  <c r="AJ220" i="1" s="1"/>
  <c r="AI220" i="1" s="1"/>
  <c r="AH216" i="1"/>
  <c r="AJ216" i="1" s="1"/>
  <c r="AI216" i="1" s="1"/>
  <c r="AH212" i="1"/>
  <c r="AJ212" i="1" s="1"/>
  <c r="AI212" i="1" s="1"/>
  <c r="AH208" i="1"/>
  <c r="AJ208" i="1" s="1"/>
  <c r="AI208" i="1" s="1"/>
  <c r="AH204" i="1"/>
  <c r="AJ204" i="1" s="1"/>
  <c r="AI204" i="1" s="1"/>
  <c r="AH200" i="1"/>
  <c r="AJ200" i="1" s="1"/>
  <c r="AI200" i="1" s="1"/>
  <c r="AH196" i="1"/>
  <c r="AJ196" i="1" s="1"/>
  <c r="AI196" i="1" s="1"/>
  <c r="AH192" i="1"/>
  <c r="AJ192" i="1" s="1"/>
  <c r="AI192" i="1" s="1"/>
  <c r="AH188" i="1"/>
  <c r="AJ188" i="1" s="1"/>
  <c r="AI188" i="1" s="1"/>
  <c r="AH184" i="1"/>
  <c r="AJ184" i="1" s="1"/>
  <c r="AI184" i="1" s="1"/>
  <c r="AH180" i="1"/>
  <c r="AJ180" i="1" s="1"/>
  <c r="AI180" i="1" s="1"/>
  <c r="AH176" i="1"/>
  <c r="AJ176" i="1" s="1"/>
  <c r="AI176" i="1" s="1"/>
  <c r="AH172" i="1"/>
  <c r="AJ172" i="1" s="1"/>
  <c r="AI172" i="1" s="1"/>
  <c r="AH168" i="1"/>
  <c r="AJ168" i="1" s="1"/>
  <c r="AI168" i="1" s="1"/>
  <c r="AH164" i="1"/>
  <c r="AJ164" i="1" s="1"/>
  <c r="AI164" i="1" s="1"/>
  <c r="AH160" i="1"/>
  <c r="AJ160" i="1" s="1"/>
  <c r="AI160" i="1" s="1"/>
  <c r="AH156" i="1"/>
  <c r="AJ156" i="1" s="1"/>
  <c r="AI156" i="1" s="1"/>
  <c r="AH152" i="1"/>
  <c r="AJ152" i="1" s="1"/>
  <c r="AI152" i="1" s="1"/>
  <c r="AH281" i="1"/>
  <c r="AJ281" i="1" s="1"/>
  <c r="AI281" i="1" s="1"/>
  <c r="AH277" i="1"/>
  <c r="AJ277" i="1" s="1"/>
  <c r="AI277" i="1" s="1"/>
  <c r="AH253" i="1"/>
  <c r="AJ253" i="1" s="1"/>
  <c r="AI253" i="1" s="1"/>
  <c r="AH249" i="1"/>
  <c r="AJ249" i="1" s="1"/>
  <c r="AI249" i="1" s="1"/>
  <c r="AH245" i="1"/>
  <c r="AJ245" i="1" s="1"/>
  <c r="AI245" i="1" s="1"/>
  <c r="AH241" i="1"/>
  <c r="AJ241" i="1" s="1"/>
  <c r="AI241" i="1" s="1"/>
  <c r="AH237" i="1"/>
  <c r="AJ237" i="1" s="1"/>
  <c r="AI237" i="1" s="1"/>
  <c r="AH233" i="1"/>
  <c r="AJ233" i="1" s="1"/>
  <c r="AI233" i="1" s="1"/>
  <c r="AH229" i="1"/>
  <c r="AJ229" i="1" s="1"/>
  <c r="AI229" i="1" s="1"/>
  <c r="AH225" i="1"/>
  <c r="AJ225" i="1" s="1"/>
  <c r="AI225" i="1" s="1"/>
  <c r="AH221" i="1"/>
  <c r="AJ221" i="1" s="1"/>
  <c r="AI221" i="1" s="1"/>
  <c r="AH217" i="1"/>
  <c r="AJ217" i="1" s="1"/>
  <c r="AI217" i="1" s="1"/>
  <c r="AH213" i="1"/>
  <c r="AJ213" i="1" s="1"/>
  <c r="AI213" i="1" s="1"/>
  <c r="AH209" i="1"/>
  <c r="AJ209" i="1" s="1"/>
  <c r="AI209" i="1" s="1"/>
  <c r="AH205" i="1"/>
  <c r="AJ205" i="1" s="1"/>
  <c r="AI205" i="1" s="1"/>
  <c r="AH201" i="1"/>
  <c r="AJ201" i="1" s="1"/>
  <c r="AI201" i="1" s="1"/>
  <c r="AH197" i="1"/>
  <c r="AJ197" i="1" s="1"/>
  <c r="AI197" i="1" s="1"/>
  <c r="AH193" i="1"/>
  <c r="AJ193" i="1" s="1"/>
  <c r="AI193" i="1" s="1"/>
  <c r="AH189" i="1"/>
  <c r="AJ189" i="1" s="1"/>
  <c r="AI189" i="1" s="1"/>
  <c r="AH185" i="1"/>
  <c r="AJ185" i="1" s="1"/>
  <c r="AI185" i="1" s="1"/>
  <c r="AH181" i="1"/>
  <c r="AJ181" i="1" s="1"/>
  <c r="AI181" i="1" s="1"/>
  <c r="AH177" i="1"/>
  <c r="AJ177" i="1" s="1"/>
  <c r="AI177" i="1" s="1"/>
  <c r="AH173" i="1"/>
  <c r="AJ173" i="1" s="1"/>
  <c r="AI173" i="1" s="1"/>
  <c r="AH169" i="1"/>
  <c r="AJ169" i="1" s="1"/>
  <c r="AI169" i="1" s="1"/>
  <c r="AH165" i="1"/>
  <c r="AJ165" i="1" s="1"/>
  <c r="AI165" i="1" s="1"/>
  <c r="AH161" i="1"/>
  <c r="AJ161" i="1" s="1"/>
  <c r="AI161" i="1" s="1"/>
  <c r="AH157" i="1"/>
  <c r="AJ157" i="1" s="1"/>
  <c r="AI157" i="1" s="1"/>
  <c r="AH153" i="1"/>
  <c r="AJ153" i="1" s="1"/>
  <c r="AI153" i="1" s="1"/>
  <c r="AH148" i="1"/>
  <c r="AJ148" i="1" s="1"/>
  <c r="AI148" i="1" s="1"/>
  <c r="AH144" i="1"/>
  <c r="AJ144" i="1" s="1"/>
  <c r="AI144" i="1" s="1"/>
  <c r="AH140" i="1"/>
  <c r="AJ140" i="1" s="1"/>
  <c r="AI140" i="1" s="1"/>
  <c r="AH136" i="1"/>
  <c r="AJ136" i="1" s="1"/>
  <c r="AI136" i="1" s="1"/>
  <c r="AH132" i="1"/>
  <c r="AJ132" i="1" s="1"/>
  <c r="AI132" i="1" s="1"/>
  <c r="AH128" i="1"/>
  <c r="AJ128" i="1" s="1"/>
  <c r="AI128" i="1" s="1"/>
  <c r="AH124" i="1"/>
  <c r="AJ124" i="1" s="1"/>
  <c r="AI124" i="1" s="1"/>
  <c r="AH120" i="1"/>
  <c r="AJ120" i="1" s="1"/>
  <c r="AI120" i="1" s="1"/>
  <c r="AH116" i="1"/>
  <c r="AJ116" i="1" s="1"/>
  <c r="AI116" i="1" s="1"/>
  <c r="AH112" i="1"/>
  <c r="AJ112" i="1" s="1"/>
  <c r="AI112" i="1" s="1"/>
  <c r="AH108" i="1"/>
  <c r="AJ108" i="1" s="1"/>
  <c r="AI108" i="1" s="1"/>
  <c r="AH104" i="1"/>
  <c r="AJ104" i="1" s="1"/>
  <c r="AI104" i="1" s="1"/>
  <c r="AH100" i="1"/>
  <c r="AJ100" i="1" s="1"/>
  <c r="AI100" i="1" s="1"/>
  <c r="AH96" i="1"/>
  <c r="AJ96" i="1" s="1"/>
  <c r="AI96" i="1" s="1"/>
  <c r="AH92" i="1"/>
  <c r="AJ92" i="1" s="1"/>
  <c r="AI92" i="1" s="1"/>
  <c r="AH88" i="1"/>
  <c r="AJ88" i="1" s="1"/>
  <c r="AI88" i="1" s="1"/>
  <c r="AH84" i="1"/>
  <c r="AJ84" i="1" s="1"/>
  <c r="AI84" i="1" s="1"/>
  <c r="AH80" i="1"/>
  <c r="AJ80" i="1" s="1"/>
  <c r="AI80" i="1" s="1"/>
  <c r="AH76" i="1"/>
  <c r="AJ76" i="1" s="1"/>
  <c r="AI76" i="1" s="1"/>
  <c r="AH72" i="1"/>
  <c r="AJ72" i="1" s="1"/>
  <c r="AI72" i="1" s="1"/>
  <c r="AH68" i="1"/>
  <c r="AJ68" i="1" s="1"/>
  <c r="AI68" i="1" s="1"/>
  <c r="AH64" i="1"/>
  <c r="AJ64" i="1" s="1"/>
  <c r="AI64" i="1" s="1"/>
  <c r="AH60" i="1"/>
  <c r="AJ60" i="1" s="1"/>
  <c r="AI60" i="1" s="1"/>
  <c r="AH56" i="1"/>
  <c r="AJ56" i="1" s="1"/>
  <c r="AI56" i="1" s="1"/>
  <c r="AH52" i="1"/>
  <c r="AJ52" i="1" s="1"/>
  <c r="AI52" i="1" s="1"/>
  <c r="AH48" i="1"/>
  <c r="AJ48" i="1" s="1"/>
  <c r="AI48" i="1" s="1"/>
  <c r="AH44" i="1"/>
  <c r="AJ44" i="1" s="1"/>
  <c r="AI44" i="1" s="1"/>
  <c r="AH28" i="1"/>
  <c r="AJ28" i="1" s="1"/>
  <c r="AI28" i="1" s="1"/>
  <c r="AH149" i="1"/>
  <c r="AJ149" i="1" s="1"/>
  <c r="AI149" i="1" s="1"/>
  <c r="AH145" i="1"/>
  <c r="AJ145" i="1" s="1"/>
  <c r="AI145" i="1" s="1"/>
  <c r="AH141" i="1"/>
  <c r="AJ141" i="1" s="1"/>
  <c r="AI141" i="1" s="1"/>
  <c r="AH137" i="1"/>
  <c r="AJ137" i="1" s="1"/>
  <c r="AI137" i="1" s="1"/>
  <c r="AH133" i="1"/>
  <c r="AJ133" i="1" s="1"/>
  <c r="AI133" i="1" s="1"/>
  <c r="AH129" i="1"/>
  <c r="AJ129" i="1" s="1"/>
  <c r="AI129" i="1" s="1"/>
  <c r="AH125" i="1"/>
  <c r="AJ125" i="1" s="1"/>
  <c r="AI125" i="1" s="1"/>
  <c r="AH121" i="1"/>
  <c r="AJ121" i="1" s="1"/>
  <c r="AI121" i="1" s="1"/>
  <c r="AH117" i="1"/>
  <c r="AJ117" i="1" s="1"/>
  <c r="AI117" i="1" s="1"/>
  <c r="AH113" i="1"/>
  <c r="AJ113" i="1" s="1"/>
  <c r="AI113" i="1" s="1"/>
  <c r="AH109" i="1"/>
  <c r="AJ109" i="1" s="1"/>
  <c r="AI109" i="1" s="1"/>
  <c r="AH105" i="1"/>
  <c r="AJ105" i="1" s="1"/>
  <c r="AI105" i="1" s="1"/>
  <c r="AH101" i="1"/>
  <c r="AJ101" i="1" s="1"/>
  <c r="AI101" i="1" s="1"/>
  <c r="AH97" i="1"/>
  <c r="AJ97" i="1" s="1"/>
  <c r="AI97" i="1" s="1"/>
  <c r="AH93" i="1"/>
  <c r="AJ93" i="1" s="1"/>
  <c r="AI93" i="1" s="1"/>
  <c r="AH89" i="1"/>
  <c r="AJ89" i="1" s="1"/>
  <c r="AI89" i="1" s="1"/>
  <c r="AH85" i="1"/>
  <c r="AJ85" i="1" s="1"/>
  <c r="AI85" i="1" s="1"/>
  <c r="AH81" i="1"/>
  <c r="AJ81" i="1" s="1"/>
  <c r="AI81" i="1" s="1"/>
  <c r="AH77" i="1"/>
  <c r="AJ77" i="1" s="1"/>
  <c r="AI77" i="1" s="1"/>
  <c r="AH73" i="1"/>
  <c r="AJ73" i="1" s="1"/>
  <c r="AI73" i="1" s="1"/>
  <c r="AH69" i="1"/>
  <c r="AJ69" i="1" s="1"/>
  <c r="AI69" i="1" s="1"/>
  <c r="AH65" i="1"/>
  <c r="AJ65" i="1" s="1"/>
  <c r="AI65" i="1" s="1"/>
  <c r="AH61" i="1"/>
  <c r="AJ61" i="1" s="1"/>
  <c r="AI61" i="1" s="1"/>
  <c r="AH57" i="1"/>
  <c r="AJ57" i="1" s="1"/>
  <c r="AI57" i="1" s="1"/>
  <c r="AH53" i="1"/>
  <c r="AJ53" i="1" s="1"/>
  <c r="AI53" i="1" s="1"/>
  <c r="AH49" i="1"/>
  <c r="AJ49" i="1" s="1"/>
  <c r="AI49" i="1" s="1"/>
  <c r="AH45" i="1"/>
  <c r="AJ45" i="1" s="1"/>
  <c r="AI45" i="1" s="1"/>
  <c r="AH41" i="1"/>
  <c r="AJ41" i="1" s="1"/>
  <c r="AI41" i="1" s="1"/>
  <c r="AF133" i="1"/>
  <c r="AG133" i="1" s="1"/>
  <c r="AF223" i="1"/>
  <c r="AG223" i="1" s="1"/>
  <c r="AA62" i="1"/>
  <c r="AA110" i="1"/>
  <c r="AA149" i="1"/>
  <c r="AA183" i="1"/>
  <c r="AA310" i="1"/>
  <c r="AA354" i="1"/>
  <c r="AA370" i="1"/>
  <c r="AA241" i="1"/>
  <c r="AA195" i="1"/>
  <c r="AA227" i="1"/>
  <c r="AA338" i="1"/>
  <c r="AA356" i="1"/>
  <c r="AF131" i="1"/>
  <c r="AG131" i="1" s="1"/>
  <c r="AF280" i="1"/>
  <c r="AA112" i="1"/>
  <c r="AA130" i="1"/>
  <c r="AA191" i="1"/>
  <c r="AA221" i="1"/>
  <c r="AA285" i="1"/>
  <c r="AA215" i="1"/>
  <c r="AA247" i="1"/>
  <c r="AA362" i="1"/>
  <c r="AA312" i="1"/>
  <c r="AA328" i="1"/>
  <c r="AA336" i="1"/>
  <c r="AF347" i="1"/>
  <c r="AG347" i="1" s="1"/>
  <c r="AF255" i="1"/>
  <c r="AG255" i="1" s="1"/>
  <c r="AF206" i="1"/>
  <c r="AG206" i="1" s="1"/>
  <c r="AB219" i="1"/>
  <c r="AA231" i="1"/>
  <c r="AA239" i="1"/>
  <c r="AA298" i="1"/>
  <c r="AB302" i="1"/>
  <c r="AA334" i="1"/>
  <c r="AA366" i="1"/>
  <c r="AB378" i="1"/>
  <c r="AA286" i="1"/>
  <c r="AB394" i="1"/>
  <c r="AA204" i="1"/>
  <c r="AA148" i="1"/>
  <c r="AA152" i="1"/>
  <c r="AA139" i="1"/>
  <c r="AA144" i="1"/>
  <c r="AA172" i="1"/>
  <c r="AA176" i="1"/>
  <c r="AA220" i="1"/>
  <c r="AA224" i="1"/>
  <c r="AA252" i="1"/>
  <c r="AA256" i="1"/>
  <c r="AA284" i="1"/>
  <c r="AA288" i="1"/>
  <c r="AA180" i="1"/>
  <c r="AA184" i="1"/>
  <c r="AA212" i="1"/>
  <c r="AA244" i="1"/>
  <c r="AA248" i="1"/>
  <c r="AA280" i="1"/>
  <c r="AA295" i="1"/>
  <c r="AA303" i="1"/>
  <c r="AA311" i="1"/>
  <c r="AA319" i="1"/>
  <c r="AA327" i="1"/>
  <c r="AA335" i="1"/>
  <c r="AA343" i="1"/>
  <c r="AA351" i="1"/>
  <c r="AA359" i="1"/>
  <c r="AA367" i="1"/>
  <c r="AA375" i="1"/>
  <c r="AA379" i="1"/>
  <c r="AA41" i="1"/>
  <c r="AA45" i="1"/>
  <c r="AA49" i="1"/>
  <c r="AA53" i="1"/>
  <c r="AA57" i="1"/>
  <c r="AA61" i="1"/>
  <c r="AA68" i="1"/>
  <c r="AA72" i="1"/>
  <c r="AA76" i="1"/>
  <c r="AA80" i="1"/>
  <c r="AA84" i="1"/>
  <c r="AA88" i="1"/>
  <c r="AA91" i="1"/>
  <c r="AA95" i="1"/>
  <c r="AA99" i="1"/>
  <c r="AA103" i="1"/>
  <c r="AA107" i="1"/>
  <c r="AA111" i="1"/>
  <c r="AA115" i="1"/>
  <c r="AA119" i="1"/>
  <c r="AA123" i="1"/>
  <c r="AA127" i="1"/>
  <c r="AA131" i="1"/>
  <c r="AA135" i="1"/>
  <c r="AA142" i="1"/>
  <c r="AA146" i="1"/>
  <c r="AA150" i="1"/>
  <c r="AA154" i="1"/>
  <c r="AA158" i="1"/>
  <c r="AA162" i="1"/>
  <c r="AA166" i="1"/>
  <c r="AA170" i="1"/>
  <c r="AA174" i="1"/>
  <c r="AA178" i="1"/>
  <c r="AA182" i="1"/>
  <c r="AA186" i="1"/>
  <c r="AA151" i="1"/>
  <c r="AA194" i="1"/>
  <c r="AA198" i="1"/>
  <c r="AA202" i="1"/>
  <c r="AA206" i="1"/>
  <c r="AA210" i="1"/>
  <c r="AA214" i="1"/>
  <c r="AA218" i="1"/>
  <c r="AA222" i="1"/>
  <c r="AA226" i="1"/>
  <c r="AA230" i="1"/>
  <c r="AA234" i="1"/>
  <c r="AA238" i="1"/>
  <c r="AA242" i="1"/>
  <c r="AA246" i="1"/>
  <c r="AA250" i="1"/>
  <c r="AA254" i="1"/>
  <c r="AA278" i="1"/>
  <c r="AA282" i="1"/>
  <c r="AA289" i="1"/>
  <c r="AA196" i="1"/>
  <c r="AA326" i="1"/>
  <c r="AA374" i="1"/>
  <c r="AA297" i="1"/>
  <c r="AA301" i="1"/>
  <c r="AA305" i="1"/>
  <c r="AA309" i="1"/>
  <c r="AA313" i="1"/>
  <c r="AA317" i="1"/>
  <c r="AA321" i="1"/>
  <c r="AA325" i="1"/>
  <c r="AA329" i="1"/>
  <c r="AA333" i="1"/>
  <c r="AA337" i="1"/>
  <c r="AA341" i="1"/>
  <c r="AA345" i="1"/>
  <c r="AA357" i="1"/>
  <c r="AA361" i="1"/>
  <c r="AA368" i="1"/>
  <c r="AA373" i="1"/>
  <c r="AA377" i="1"/>
  <c r="AA381" i="1"/>
  <c r="AA64" i="1"/>
  <c r="AA140" i="1"/>
  <c r="AB28" i="1"/>
  <c r="AB50" i="1"/>
  <c r="AB44" i="1"/>
  <c r="AB52" i="1"/>
  <c r="AB60" i="1"/>
  <c r="AB75" i="1"/>
  <c r="AB87" i="1"/>
  <c r="AB73" i="1"/>
  <c r="AB85" i="1"/>
  <c r="AA100" i="1"/>
  <c r="AB108" i="1"/>
  <c r="AB120" i="1"/>
  <c r="AB90" i="1"/>
  <c r="AB102" i="1"/>
  <c r="AB114" i="1"/>
  <c r="AB118" i="1"/>
  <c r="AB122" i="1"/>
  <c r="AB134" i="1"/>
  <c r="AB153" i="1"/>
  <c r="AB165" i="1"/>
  <c r="AB185" i="1"/>
  <c r="AB187" i="1"/>
  <c r="AA156" i="1"/>
  <c r="AA160" i="1"/>
  <c r="AA164" i="1"/>
  <c r="AA168" i="1"/>
  <c r="AB193" i="1"/>
  <c r="AB201" i="1"/>
  <c r="AB213" i="1"/>
  <c r="AB225" i="1"/>
  <c r="AB233" i="1"/>
  <c r="AB237" i="1"/>
  <c r="AB245" i="1"/>
  <c r="AB277" i="1"/>
  <c r="AB199" i="1"/>
  <c r="AB203" i="1"/>
  <c r="AA228" i="1"/>
  <c r="AA232" i="1"/>
  <c r="AA236" i="1"/>
  <c r="AA240" i="1"/>
  <c r="AB293" i="1"/>
  <c r="AA363" i="1"/>
  <c r="AA371" i="1"/>
  <c r="AA383" i="1"/>
  <c r="AB300" i="1"/>
  <c r="AA332" i="1"/>
  <c r="AB340" i="1"/>
  <c r="AA348" i="1"/>
  <c r="AB360" i="1"/>
  <c r="AA372" i="1"/>
  <c r="AB384" i="1"/>
  <c r="AA395" i="1"/>
  <c r="AA396" i="1"/>
  <c r="AA291" i="1"/>
  <c r="AA390" i="1"/>
  <c r="AA89" i="1"/>
  <c r="AA189" i="1"/>
  <c r="AA349" i="1"/>
  <c r="AA353" i="1"/>
  <c r="AA365" i="1"/>
  <c r="AA369" i="1"/>
  <c r="AB140" i="1"/>
  <c r="M399" i="1"/>
  <c r="BU23" i="1" s="1"/>
  <c r="BV23" i="1" s="1"/>
  <c r="BU18" i="1"/>
  <c r="T399" i="1"/>
  <c r="AB64" i="1"/>
  <c r="AB291" i="1"/>
  <c r="AB27" i="1"/>
  <c r="AB89" i="1"/>
  <c r="AB189" i="1"/>
  <c r="AF274" i="1"/>
  <c r="AG274" i="1" s="1"/>
  <c r="AF272" i="1"/>
  <c r="AG272" i="1" s="1"/>
  <c r="AF266" i="1"/>
  <c r="AG266" i="1" s="1"/>
  <c r="AF264" i="1"/>
  <c r="AG264" i="1" s="1"/>
  <c r="AF258" i="1"/>
  <c r="AG258" i="1" s="1"/>
  <c r="AF22" i="1"/>
  <c r="AG22" i="1" s="1"/>
  <c r="AF20" i="1"/>
  <c r="AG20" i="1" s="1"/>
  <c r="AF275" i="1"/>
  <c r="AG275" i="1" s="1"/>
  <c r="AF269" i="1"/>
  <c r="AG269" i="1" s="1"/>
  <c r="AF267" i="1"/>
  <c r="AG267" i="1" s="1"/>
  <c r="AF261" i="1"/>
  <c r="AG261" i="1" s="1"/>
  <c r="AF259" i="1"/>
  <c r="AG259" i="1" s="1"/>
  <c r="AF116" i="1"/>
  <c r="AG116" i="1" s="1"/>
  <c r="AF40" i="1"/>
  <c r="AG40" i="1" s="1"/>
  <c r="AF36" i="1"/>
  <c r="AG36" i="1" s="1"/>
  <c r="AF34" i="1"/>
  <c r="AG34" i="1" s="1"/>
  <c r="AF30" i="1"/>
  <c r="AG30" i="1" s="1"/>
  <c r="AF270" i="1"/>
  <c r="AG270" i="1" s="1"/>
  <c r="AF268" i="1"/>
  <c r="AG268" i="1" s="1"/>
  <c r="AF262" i="1"/>
  <c r="AG262" i="1" s="1"/>
  <c r="AF260" i="1"/>
  <c r="AG260" i="1" s="1"/>
  <c r="AF39" i="1"/>
  <c r="AG39" i="1" s="1"/>
  <c r="AF33" i="1"/>
  <c r="AG33" i="1" s="1"/>
  <c r="AF26" i="1"/>
  <c r="AG26" i="1" s="1"/>
  <c r="AF24" i="1"/>
  <c r="AG24" i="1" s="1"/>
  <c r="AF18" i="1"/>
  <c r="AG18" i="1" s="1"/>
  <c r="AF37" i="1"/>
  <c r="AG37" i="1" s="1"/>
  <c r="AF35" i="1"/>
  <c r="AG35" i="1" s="1"/>
  <c r="AF31" i="1"/>
  <c r="AG31" i="1" s="1"/>
  <c r="AF29" i="1"/>
  <c r="AG29" i="1" s="1"/>
  <c r="AF273" i="1"/>
  <c r="AG273" i="1" s="1"/>
  <c r="AF271" i="1"/>
  <c r="AG271" i="1" s="1"/>
  <c r="AF265" i="1"/>
  <c r="AG265" i="1" s="1"/>
  <c r="AF263" i="1"/>
  <c r="AG263" i="1" s="1"/>
  <c r="AF257" i="1"/>
  <c r="AG257" i="1" s="1"/>
  <c r="AF38" i="1"/>
  <c r="AF27" i="1"/>
  <c r="AF21" i="1"/>
  <c r="AG21" i="1" s="1"/>
  <c r="AF19" i="1"/>
  <c r="AG19" i="1" s="1"/>
  <c r="AF32" i="1"/>
  <c r="AG32" i="1" s="1"/>
  <c r="AF25" i="1"/>
  <c r="AG25" i="1" s="1"/>
  <c r="AF23" i="1"/>
  <c r="AG23" i="1" s="1"/>
  <c r="AF17" i="1"/>
  <c r="AG17" i="1" s="1"/>
  <c r="AF15" i="1"/>
  <c r="AG15" i="1" s="1"/>
  <c r="AB192" i="1"/>
  <c r="AB208" i="1"/>
  <c r="AB299" i="1"/>
  <c r="AB307" i="1"/>
  <c r="AB315" i="1"/>
  <c r="AB331" i="1"/>
  <c r="AB339" i="1"/>
  <c r="AB347" i="1"/>
  <c r="AB31" i="1"/>
  <c r="AB29" i="1"/>
  <c r="AB37" i="1"/>
  <c r="AB68" i="1"/>
  <c r="AB76" i="1"/>
  <c r="AB84" i="1"/>
  <c r="AB91" i="1"/>
  <c r="AB99" i="1"/>
  <c r="AB107" i="1"/>
  <c r="AB115" i="1"/>
  <c r="AB123" i="1"/>
  <c r="AB131" i="1"/>
  <c r="AB142" i="1"/>
  <c r="AB146" i="1"/>
  <c r="AB150" i="1"/>
  <c r="AB154" i="1"/>
  <c r="AB158" i="1"/>
  <c r="AB162" i="1"/>
  <c r="AB166" i="1"/>
  <c r="AB170" i="1"/>
  <c r="AB174" i="1"/>
  <c r="AB178" i="1"/>
  <c r="AB182" i="1"/>
  <c r="AB186" i="1"/>
  <c r="AB151" i="1"/>
  <c r="AB198" i="1"/>
  <c r="AB206" i="1"/>
  <c r="AB214" i="1"/>
  <c r="AB222" i="1"/>
  <c r="AB232" i="1"/>
  <c r="AB236" i="1"/>
  <c r="AB240" i="1"/>
  <c r="AB244" i="1"/>
  <c r="AB248" i="1"/>
  <c r="AB252" i="1"/>
  <c r="AB256" i="1"/>
  <c r="AB260" i="1"/>
  <c r="AB264" i="1"/>
  <c r="AB268" i="1"/>
  <c r="AB276" i="1"/>
  <c r="AK276" i="1"/>
  <c r="AB284" i="1"/>
  <c r="AB297" i="1"/>
  <c r="AB301" i="1"/>
  <c r="AB305" i="1"/>
  <c r="AB309" i="1"/>
  <c r="AB313" i="1"/>
  <c r="AB317" i="1"/>
  <c r="AB321" i="1"/>
  <c r="AB325" i="1"/>
  <c r="AB329" i="1"/>
  <c r="AB333" i="1"/>
  <c r="AB337" i="1"/>
  <c r="AB341" i="1"/>
  <c r="AB345" i="1"/>
  <c r="AB349" i="1"/>
  <c r="AB353" i="1"/>
  <c r="AB357" i="1"/>
  <c r="AB395" i="1"/>
  <c r="AB396" i="1"/>
  <c r="AB35" i="1"/>
  <c r="AB33" i="1"/>
  <c r="AB72" i="1"/>
  <c r="AB80" i="1"/>
  <c r="AB88" i="1"/>
  <c r="AB139" i="1"/>
  <c r="AB95" i="1"/>
  <c r="AB103" i="1"/>
  <c r="AB111" i="1"/>
  <c r="AB119" i="1"/>
  <c r="AB127" i="1"/>
  <c r="AB135" i="1"/>
  <c r="AB144" i="1"/>
  <c r="AB148" i="1"/>
  <c r="AB152" i="1"/>
  <c r="AB156" i="1"/>
  <c r="AB160" i="1"/>
  <c r="AB164" i="1"/>
  <c r="AB168" i="1"/>
  <c r="AB172" i="1"/>
  <c r="AB176" i="1"/>
  <c r="AB180" i="1"/>
  <c r="AB184" i="1"/>
  <c r="AB194" i="1"/>
  <c r="AB202" i="1"/>
  <c r="AB210" i="1"/>
  <c r="AB218" i="1"/>
  <c r="AB226" i="1"/>
  <c r="AB289" i="1"/>
  <c r="AB272" i="1"/>
  <c r="AB280" i="1"/>
  <c r="AB288" i="1"/>
  <c r="AB316" i="1"/>
  <c r="AB332" i="1"/>
  <c r="AB348" i="1"/>
  <c r="AB22" i="1"/>
  <c r="AB36" i="1"/>
  <c r="AB41" i="1"/>
  <c r="AB49" i="1"/>
  <c r="AB53" i="1"/>
  <c r="AB61" i="1"/>
  <c r="AB230" i="1"/>
  <c r="AB234" i="1"/>
  <c r="AB238" i="1"/>
  <c r="AB242" i="1"/>
  <c r="AB246" i="1"/>
  <c r="AB250" i="1"/>
  <c r="AB254" i="1"/>
  <c r="AB258" i="1"/>
  <c r="AB262" i="1"/>
  <c r="AB266" i="1"/>
  <c r="AB270" i="1"/>
  <c r="AB274" i="1"/>
  <c r="AB278" i="1"/>
  <c r="AB282" i="1"/>
  <c r="AB361" i="1"/>
  <c r="AB365" i="1"/>
  <c r="AB369" i="1"/>
  <c r="AB373" i="1"/>
  <c r="AB377" i="1"/>
  <c r="AB381" i="1"/>
  <c r="AB322" i="1"/>
  <c r="AB326" i="1"/>
  <c r="AB370" i="1"/>
  <c r="AB374" i="1"/>
  <c r="AB45" i="1"/>
  <c r="AB57" i="1"/>
  <c r="AB100" i="1"/>
  <c r="AB138" i="1"/>
  <c r="AB196" i="1"/>
  <c r="AB204" i="1"/>
  <c r="AB212" i="1"/>
  <c r="AB220" i="1"/>
  <c r="AB224" i="1"/>
  <c r="AB228" i="1"/>
  <c r="AB295" i="1"/>
  <c r="AB303" i="1"/>
  <c r="AB311" i="1"/>
  <c r="AB319" i="1"/>
  <c r="AB327" i="1"/>
  <c r="AB335" i="1"/>
  <c r="AB343" i="1"/>
  <c r="AB351" i="1"/>
  <c r="AB359" i="1"/>
  <c r="AB363" i="1"/>
  <c r="AB367" i="1"/>
  <c r="AB371" i="1"/>
  <c r="AB375" i="1"/>
  <c r="AB379" i="1"/>
  <c r="AB383" i="1"/>
  <c r="AB372" i="1"/>
  <c r="AF44" i="1" l="1"/>
  <c r="AG44" i="1" s="1"/>
  <c r="AF129" i="1"/>
  <c r="AG129" i="1" s="1"/>
  <c r="AF126" i="1"/>
  <c r="AG126" i="1" s="1"/>
  <c r="AF144" i="1"/>
  <c r="AG144" i="1" s="1"/>
  <c r="AF387" i="1"/>
  <c r="AG387" i="1" s="1"/>
  <c r="AF170" i="1"/>
  <c r="AG170" i="1" s="1"/>
  <c r="AF215" i="1"/>
  <c r="AG215" i="1" s="1"/>
  <c r="AF122" i="1"/>
  <c r="AG122" i="1" s="1"/>
  <c r="AF65" i="1"/>
  <c r="AG65" i="1" s="1"/>
  <c r="AF158" i="1"/>
  <c r="AG158" i="1" s="1"/>
  <c r="AF160" i="1"/>
  <c r="AG160" i="1" s="1"/>
  <c r="AF143" i="1"/>
  <c r="AG143" i="1" s="1"/>
  <c r="AF291" i="1"/>
  <c r="AK291" i="1" s="1"/>
  <c r="AL291" i="1" s="1"/>
  <c r="AF192" i="1"/>
  <c r="AG192" i="1" s="1"/>
  <c r="AF112" i="1"/>
  <c r="AG112" i="1" s="1"/>
  <c r="AF302" i="1"/>
  <c r="AG302" i="1" s="1"/>
  <c r="AF224" i="1"/>
  <c r="AG224" i="1" s="1"/>
  <c r="AF159" i="1"/>
  <c r="AG159" i="1" s="1"/>
  <c r="AF191" i="1"/>
  <c r="AG191" i="1" s="1"/>
  <c r="AF80" i="1"/>
  <c r="AG80" i="1" s="1"/>
  <c r="AF62" i="1"/>
  <c r="AG62" i="1" s="1"/>
  <c r="AF352" i="1"/>
  <c r="AG352" i="1" s="1"/>
  <c r="AF176" i="1"/>
  <c r="AG176" i="1" s="1"/>
  <c r="AF308" i="1"/>
  <c r="AG308" i="1" s="1"/>
  <c r="AF95" i="1"/>
  <c r="AG95" i="1" s="1"/>
  <c r="AF151" i="1"/>
  <c r="AG151" i="1" s="1"/>
  <c r="AF104" i="1"/>
  <c r="AG104" i="1" s="1"/>
  <c r="AF183" i="1"/>
  <c r="AG183" i="1" s="1"/>
  <c r="AF78" i="1"/>
  <c r="AG78" i="1" s="1"/>
  <c r="AF315" i="1"/>
  <c r="AG315" i="1" s="1"/>
  <c r="AF247" i="1"/>
  <c r="AG247" i="1" s="1"/>
  <c r="AF310" i="1"/>
  <c r="AG310" i="1" s="1"/>
  <c r="AF113" i="1"/>
  <c r="AG113" i="1" s="1"/>
  <c r="AF166" i="1"/>
  <c r="AG166" i="1" s="1"/>
  <c r="AF233" i="1"/>
  <c r="AG233" i="1" s="1"/>
  <c r="AF121" i="1"/>
  <c r="AG121" i="1" s="1"/>
  <c r="AF350" i="1"/>
  <c r="AG350" i="1" s="1"/>
  <c r="AF249" i="1"/>
  <c r="AG249" i="1" s="1"/>
  <c r="AF376" i="1"/>
  <c r="AG376" i="1" s="1"/>
  <c r="AF28" i="1"/>
  <c r="AG28" i="1" s="1"/>
  <c r="AF312" i="1"/>
  <c r="AG312" i="1" s="1"/>
  <c r="AF230" i="1"/>
  <c r="AG230" i="1" s="1"/>
  <c r="AF71" i="1"/>
  <c r="AG71" i="1" s="1"/>
  <c r="AF363" i="1"/>
  <c r="AG363" i="1" s="1"/>
  <c r="AF157" i="1"/>
  <c r="AG157" i="1" s="1"/>
  <c r="AF217" i="1"/>
  <c r="AG217" i="1" s="1"/>
  <c r="AF53" i="1"/>
  <c r="AG53" i="1" s="1"/>
  <c r="AF251" i="1"/>
  <c r="AG251" i="1" s="1"/>
  <c r="AF322" i="1"/>
  <c r="AG322" i="1" s="1"/>
  <c r="AF173" i="1"/>
  <c r="AG173" i="1" s="1"/>
  <c r="AF212" i="1"/>
  <c r="AG212" i="1" s="1"/>
  <c r="AF392" i="1"/>
  <c r="AG392" i="1" s="1"/>
  <c r="AK268" i="1"/>
  <c r="AF342" i="1"/>
  <c r="AG342" i="1" s="1"/>
  <c r="AF60" i="1"/>
  <c r="AG60" i="1" s="1"/>
  <c r="AF214" i="1"/>
  <c r="AG214" i="1" s="1"/>
  <c r="AF374" i="1"/>
  <c r="AG374" i="1" s="1"/>
  <c r="AF277" i="1"/>
  <c r="AG277" i="1" s="1"/>
  <c r="AF175" i="1"/>
  <c r="AG175" i="1" s="1"/>
  <c r="AF88" i="1"/>
  <c r="AG88" i="1" s="1"/>
  <c r="AF41" i="1"/>
  <c r="AG41" i="1" s="1"/>
  <c r="AF361" i="1"/>
  <c r="AG361" i="1" s="1"/>
  <c r="AF182" i="1"/>
  <c r="AG182" i="1" s="1"/>
  <c r="AF110" i="1"/>
  <c r="AG110" i="1" s="1"/>
  <c r="AF250" i="1"/>
  <c r="AG250" i="1" s="1"/>
  <c r="AF205" i="1"/>
  <c r="AG205" i="1" s="1"/>
  <c r="AF240" i="1"/>
  <c r="AG240" i="1" s="1"/>
  <c r="AF56" i="1"/>
  <c r="AG56" i="1" s="1"/>
  <c r="AF246" i="1"/>
  <c r="AG246" i="1" s="1"/>
  <c r="AF328" i="1"/>
  <c r="AG328" i="1" s="1"/>
  <c r="AF134" i="1"/>
  <c r="AG134" i="1" s="1"/>
  <c r="AF303" i="1"/>
  <c r="AG303" i="1" s="1"/>
  <c r="AF318" i="1"/>
  <c r="AG318" i="1" s="1"/>
  <c r="AF81" i="1"/>
  <c r="AG81" i="1" s="1"/>
  <c r="AF395" i="1"/>
  <c r="AG395" i="1" s="1"/>
  <c r="AF16" i="1"/>
  <c r="AG16" i="1" s="1"/>
  <c r="AF189" i="1"/>
  <c r="AK189" i="1" s="1"/>
  <c r="AL189" i="1" s="1"/>
  <c r="AF55" i="1"/>
  <c r="AG55" i="1" s="1"/>
  <c r="AK29" i="1"/>
  <c r="AF76" i="1"/>
  <c r="AG76" i="1" s="1"/>
  <c r="AF109" i="1"/>
  <c r="AG109" i="1" s="1"/>
  <c r="AF307" i="1"/>
  <c r="AG307" i="1" s="1"/>
  <c r="N399" i="1"/>
  <c r="AF211" i="1"/>
  <c r="AG211" i="1" s="1"/>
  <c r="AF283" i="1"/>
  <c r="AG283" i="1" s="1"/>
  <c r="AF371" i="1"/>
  <c r="AG371" i="1" s="1"/>
  <c r="AF87" i="1"/>
  <c r="AG87" i="1" s="1"/>
  <c r="AF100" i="1"/>
  <c r="AF51" i="1"/>
  <c r="AG51" i="1" s="1"/>
  <c r="AF220" i="1"/>
  <c r="AG220" i="1" s="1"/>
  <c r="AF141" i="1"/>
  <c r="AG141" i="1" s="1"/>
  <c r="AF226" i="1"/>
  <c r="AG226" i="1" s="1"/>
  <c r="AF297" i="1"/>
  <c r="AG297" i="1" s="1"/>
  <c r="AF393" i="1"/>
  <c r="AG393" i="1" s="1"/>
  <c r="AF353" i="1"/>
  <c r="AG353" i="1" s="1"/>
  <c r="AF171" i="1"/>
  <c r="AG171" i="1" s="1"/>
  <c r="AF335" i="1"/>
  <c r="AG335" i="1" s="1"/>
  <c r="AF290" i="1"/>
  <c r="AG290" i="1" s="1"/>
  <c r="AF362" i="1"/>
  <c r="AG362" i="1" s="1"/>
  <c r="AF82" i="1"/>
  <c r="AG82" i="1" s="1"/>
  <c r="AF138" i="1"/>
  <c r="AG138" i="1" s="1"/>
  <c r="AF186" i="1"/>
  <c r="AG186" i="1" s="1"/>
  <c r="AF149" i="1"/>
  <c r="AG149" i="1" s="1"/>
  <c r="AF165" i="1"/>
  <c r="AG165" i="1" s="1"/>
  <c r="AF181" i="1"/>
  <c r="AG181" i="1" s="1"/>
  <c r="AF197" i="1"/>
  <c r="AG197" i="1" s="1"/>
  <c r="AF213" i="1"/>
  <c r="AG213" i="1" s="1"/>
  <c r="AF204" i="1"/>
  <c r="AK204" i="1" s="1"/>
  <c r="AL204" i="1" s="1"/>
  <c r="AF252" i="1"/>
  <c r="AG252" i="1" s="1"/>
  <c r="AF300" i="1"/>
  <c r="AG300" i="1" s="1"/>
  <c r="AF139" i="1"/>
  <c r="AG139" i="1" s="1"/>
  <c r="AF73" i="1"/>
  <c r="AG73" i="1" s="1"/>
  <c r="AF89" i="1"/>
  <c r="AK89" i="1" s="1"/>
  <c r="AL89" i="1" s="1"/>
  <c r="AF145" i="1"/>
  <c r="AG145" i="1" s="1"/>
  <c r="AF120" i="1"/>
  <c r="AG120" i="1" s="1"/>
  <c r="AF128" i="1"/>
  <c r="AG128" i="1" s="1"/>
  <c r="AF136" i="1"/>
  <c r="AG136" i="1" s="1"/>
  <c r="AF207" i="1"/>
  <c r="AG207" i="1" s="1"/>
  <c r="AF239" i="1"/>
  <c r="AG239" i="1" s="1"/>
  <c r="AF294" i="1"/>
  <c r="AG294" i="1" s="1"/>
  <c r="AF49" i="1"/>
  <c r="AG49" i="1" s="1"/>
  <c r="AF72" i="1"/>
  <c r="AG72" i="1" s="1"/>
  <c r="AF86" i="1"/>
  <c r="AG86" i="1" s="1"/>
  <c r="AF97" i="1"/>
  <c r="AG97" i="1" s="1"/>
  <c r="AF119" i="1"/>
  <c r="AG119" i="1" s="1"/>
  <c r="AF127" i="1"/>
  <c r="AG127" i="1" s="1"/>
  <c r="AF137" i="1"/>
  <c r="AG137" i="1" s="1"/>
  <c r="AF389" i="1"/>
  <c r="AG389" i="1" s="1"/>
  <c r="AF334" i="1"/>
  <c r="AG334" i="1" s="1"/>
  <c r="AF293" i="1"/>
  <c r="AG293" i="1" s="1"/>
  <c r="AF48" i="1"/>
  <c r="AG48" i="1" s="1"/>
  <c r="AF64" i="1"/>
  <c r="AK64" i="1" s="1"/>
  <c r="AL64" i="1" s="1"/>
  <c r="AF96" i="1"/>
  <c r="AG96" i="1" s="1"/>
  <c r="AF285" i="1"/>
  <c r="AG285" i="1" s="1"/>
  <c r="AF57" i="1"/>
  <c r="AG57" i="1" s="1"/>
  <c r="AF105" i="1"/>
  <c r="AG105" i="1" s="1"/>
  <c r="AF355" i="1"/>
  <c r="AG355" i="1" s="1"/>
  <c r="AF323" i="1"/>
  <c r="AG323" i="1" s="1"/>
  <c r="AF296" i="1"/>
  <c r="AG296" i="1" s="1"/>
  <c r="AF368" i="1"/>
  <c r="AG368" i="1" s="1"/>
  <c r="AF336" i="1"/>
  <c r="AG336" i="1" s="1"/>
  <c r="AF54" i="1"/>
  <c r="AG54" i="1" s="1"/>
  <c r="AF70" i="1"/>
  <c r="AG70" i="1" s="1"/>
  <c r="AF94" i="1"/>
  <c r="AG94" i="1" s="1"/>
  <c r="AF142" i="1"/>
  <c r="AG142" i="1" s="1"/>
  <c r="AF174" i="1"/>
  <c r="AG174" i="1" s="1"/>
  <c r="AF198" i="1"/>
  <c r="AK198" i="1" s="1"/>
  <c r="AL198" i="1" s="1"/>
  <c r="AF222" i="1"/>
  <c r="AK222" i="1" s="1"/>
  <c r="AL222" i="1" s="1"/>
  <c r="AF238" i="1"/>
  <c r="AK238" i="1" s="1"/>
  <c r="AL238" i="1" s="1"/>
  <c r="AF254" i="1"/>
  <c r="AK254" i="1" s="1"/>
  <c r="AL254" i="1" s="1"/>
  <c r="AF46" i="1"/>
  <c r="AG46" i="1" s="1"/>
  <c r="AF102" i="1"/>
  <c r="AG102" i="1" s="1"/>
  <c r="AF118" i="1"/>
  <c r="AG118" i="1" s="1"/>
  <c r="AF150" i="1"/>
  <c r="AG150" i="1" s="1"/>
  <c r="AF190" i="1"/>
  <c r="AG190" i="1" s="1"/>
  <c r="AF282" i="1"/>
  <c r="AG282" i="1" s="1"/>
  <c r="AF299" i="1"/>
  <c r="AG299" i="1" s="1"/>
  <c r="AF331" i="1"/>
  <c r="AG331" i="1" s="1"/>
  <c r="AF379" i="1"/>
  <c r="AG379" i="1" s="1"/>
  <c r="AF167" i="1"/>
  <c r="AG167" i="1" s="1"/>
  <c r="AF199" i="1"/>
  <c r="AG199" i="1" s="1"/>
  <c r="AF231" i="1"/>
  <c r="AG231" i="1" s="1"/>
  <c r="AF339" i="1"/>
  <c r="AG339" i="1" s="1"/>
  <c r="AF286" i="1"/>
  <c r="AG286" i="1" s="1"/>
  <c r="AF326" i="1"/>
  <c r="AK326" i="1" s="1"/>
  <c r="AL326" i="1" s="1"/>
  <c r="AF358" i="1"/>
  <c r="AG358" i="1" s="1"/>
  <c r="AF390" i="1"/>
  <c r="AK390" i="1" s="1"/>
  <c r="AL390" i="1" s="1"/>
  <c r="AF153" i="1"/>
  <c r="AG153" i="1" s="1"/>
  <c r="AF161" i="1"/>
  <c r="AG161" i="1" s="1"/>
  <c r="AF169" i="1"/>
  <c r="AG169" i="1" s="1"/>
  <c r="AF177" i="1"/>
  <c r="AG177" i="1" s="1"/>
  <c r="AF185" i="1"/>
  <c r="AG185" i="1" s="1"/>
  <c r="AF193" i="1"/>
  <c r="AG193" i="1" s="1"/>
  <c r="AF201" i="1"/>
  <c r="AG201" i="1" s="1"/>
  <c r="AF209" i="1"/>
  <c r="AG209" i="1" s="1"/>
  <c r="AF225" i="1"/>
  <c r="AG225" i="1" s="1"/>
  <c r="AF241" i="1"/>
  <c r="AG241" i="1" s="1"/>
  <c r="AF152" i="1"/>
  <c r="AG152" i="1" s="1"/>
  <c r="AF168" i="1"/>
  <c r="AG168" i="1" s="1"/>
  <c r="AF184" i="1"/>
  <c r="AG184" i="1" s="1"/>
  <c r="AF200" i="1"/>
  <c r="AG200" i="1" s="1"/>
  <c r="AF208" i="1"/>
  <c r="AG208" i="1" s="1"/>
  <c r="AF216" i="1"/>
  <c r="AG216" i="1" s="1"/>
  <c r="AF232" i="1"/>
  <c r="AG232" i="1" s="1"/>
  <c r="AF248" i="1"/>
  <c r="AG248" i="1" s="1"/>
  <c r="AF256" i="1"/>
  <c r="AG256" i="1" s="1"/>
  <c r="AF288" i="1"/>
  <c r="AG288" i="1" s="1"/>
  <c r="AF304" i="1"/>
  <c r="AG304" i="1" s="1"/>
  <c r="AF320" i="1"/>
  <c r="AG320" i="1" s="1"/>
  <c r="AF344" i="1"/>
  <c r="AG344" i="1" s="1"/>
  <c r="AF360" i="1"/>
  <c r="AG360" i="1" s="1"/>
  <c r="AF384" i="1"/>
  <c r="AG384" i="1" s="1"/>
  <c r="AF47" i="1"/>
  <c r="AG47" i="1" s="1"/>
  <c r="AF63" i="1"/>
  <c r="AG63" i="1" s="1"/>
  <c r="AF79" i="1"/>
  <c r="AG79" i="1" s="1"/>
  <c r="AF103" i="1"/>
  <c r="AG103" i="1" s="1"/>
  <c r="AF135" i="1"/>
  <c r="AG135" i="1" s="1"/>
  <c r="AF398" i="1"/>
  <c r="AG398" i="1" s="1"/>
  <c r="AF111" i="1"/>
  <c r="AG111" i="1" s="1"/>
  <c r="AF399" i="1"/>
  <c r="BU33" i="1" s="1"/>
  <c r="BV33" i="1" s="1"/>
  <c r="AC375" i="1"/>
  <c r="AC335" i="1"/>
  <c r="AC303" i="1"/>
  <c r="AC204" i="1"/>
  <c r="AC370" i="1"/>
  <c r="AC377" i="1"/>
  <c r="AC278" i="1"/>
  <c r="AC246" i="1"/>
  <c r="AC230" i="1"/>
  <c r="AC41" i="1"/>
  <c r="AC348" i="1"/>
  <c r="AC289" i="1"/>
  <c r="AC218" i="1"/>
  <c r="AC184" i="1"/>
  <c r="AC168" i="1"/>
  <c r="AC152" i="1"/>
  <c r="AC135" i="1"/>
  <c r="AC103" i="1"/>
  <c r="AC395" i="1"/>
  <c r="AC345" i="1"/>
  <c r="AC329" i="1"/>
  <c r="AC305" i="1"/>
  <c r="AC240" i="1"/>
  <c r="AC214" i="1"/>
  <c r="AC186" i="1"/>
  <c r="AC170" i="1"/>
  <c r="AC146" i="1"/>
  <c r="AC115" i="1"/>
  <c r="AC84" i="1"/>
  <c r="AC315" i="1"/>
  <c r="AC89" i="1"/>
  <c r="AC291" i="1"/>
  <c r="AC140" i="1"/>
  <c r="AC340" i="1"/>
  <c r="AC293" i="1"/>
  <c r="AC245" i="1"/>
  <c r="AC193" i="1"/>
  <c r="AC122" i="1"/>
  <c r="AC90" i="1"/>
  <c r="AC85" i="1"/>
  <c r="AC44" i="1"/>
  <c r="AC394" i="1"/>
  <c r="AC383" i="1"/>
  <c r="AC367" i="1"/>
  <c r="AC319" i="1"/>
  <c r="AC228" i="1"/>
  <c r="AC220" i="1"/>
  <c r="AC138" i="1"/>
  <c r="AC45" i="1"/>
  <c r="AC322" i="1"/>
  <c r="AC369" i="1"/>
  <c r="AC361" i="1"/>
  <c r="AC254" i="1"/>
  <c r="AC238" i="1"/>
  <c r="AC53" i="1"/>
  <c r="AC316" i="1"/>
  <c r="AC280" i="1"/>
  <c r="AC202" i="1"/>
  <c r="AC176" i="1"/>
  <c r="AC160" i="1"/>
  <c r="AC144" i="1"/>
  <c r="AC119" i="1"/>
  <c r="AC139" i="1"/>
  <c r="AC80" i="1"/>
  <c r="AC353" i="1"/>
  <c r="AC337" i="1"/>
  <c r="AC321" i="1"/>
  <c r="AC313" i="1"/>
  <c r="AC297" i="1"/>
  <c r="AC256" i="1"/>
  <c r="AC248" i="1"/>
  <c r="AC232" i="1"/>
  <c r="AC198" i="1"/>
  <c r="AC178" i="1"/>
  <c r="AC162" i="1"/>
  <c r="AC154" i="1"/>
  <c r="AC131" i="1"/>
  <c r="AC99" i="1"/>
  <c r="AC68" i="1"/>
  <c r="AC339" i="1"/>
  <c r="AC299" i="1"/>
  <c r="AC192" i="1"/>
  <c r="AC360" i="1"/>
  <c r="AC300" i="1"/>
  <c r="AC199" i="1"/>
  <c r="AC233" i="1"/>
  <c r="AC213" i="1"/>
  <c r="AC185" i="1"/>
  <c r="AC153" i="1"/>
  <c r="AC114" i="1"/>
  <c r="AC108" i="1"/>
  <c r="AC87" i="1"/>
  <c r="AC60" i="1"/>
  <c r="AC28" i="1"/>
  <c r="AC378" i="1"/>
  <c r="AC372" i="1"/>
  <c r="AC379" i="1"/>
  <c r="AC371" i="1"/>
  <c r="AC363" i="1"/>
  <c r="AC359" i="1"/>
  <c r="AC351" i="1"/>
  <c r="AC343" i="1"/>
  <c r="AC327" i="1"/>
  <c r="AC311" i="1"/>
  <c r="AC295" i="1"/>
  <c r="AC224" i="1"/>
  <c r="AC212" i="1"/>
  <c r="AC196" i="1"/>
  <c r="AC100" i="1"/>
  <c r="AC57" i="1"/>
  <c r="AC374" i="1"/>
  <c r="AC326" i="1"/>
  <c r="AC381" i="1"/>
  <c r="AC373" i="1"/>
  <c r="AC365" i="1"/>
  <c r="AC282" i="1"/>
  <c r="AC250" i="1"/>
  <c r="AC242" i="1"/>
  <c r="AC234" i="1"/>
  <c r="AC61" i="1"/>
  <c r="AC49" i="1"/>
  <c r="AC332" i="1"/>
  <c r="AC288" i="1"/>
  <c r="AC226" i="1"/>
  <c r="AC210" i="1"/>
  <c r="AC194" i="1"/>
  <c r="AC180" i="1"/>
  <c r="AC172" i="1"/>
  <c r="AC164" i="1"/>
  <c r="AC156" i="1"/>
  <c r="AC148" i="1"/>
  <c r="AK144" i="1"/>
  <c r="AL144" i="1" s="1"/>
  <c r="AC127" i="1"/>
  <c r="AC111" i="1"/>
  <c r="AC95" i="1"/>
  <c r="AC88" i="1"/>
  <c r="AC72" i="1"/>
  <c r="AK35" i="1"/>
  <c r="AC396" i="1"/>
  <c r="AC357" i="1"/>
  <c r="AC349" i="1"/>
  <c r="AC341" i="1"/>
  <c r="AC333" i="1"/>
  <c r="AC325" i="1"/>
  <c r="AC317" i="1"/>
  <c r="AC309" i="1"/>
  <c r="AC301" i="1"/>
  <c r="AC284" i="1"/>
  <c r="AC252" i="1"/>
  <c r="AC244" i="1"/>
  <c r="AC236" i="1"/>
  <c r="AC222" i="1"/>
  <c r="AC206" i="1"/>
  <c r="AC151" i="1"/>
  <c r="AC182" i="1"/>
  <c r="AC174" i="1"/>
  <c r="AC166" i="1"/>
  <c r="AC158" i="1"/>
  <c r="AC150" i="1"/>
  <c r="AC142" i="1"/>
  <c r="AC123" i="1"/>
  <c r="AC107" i="1"/>
  <c r="AC91" i="1"/>
  <c r="AC76" i="1"/>
  <c r="AC347" i="1"/>
  <c r="AC331" i="1"/>
  <c r="AC307" i="1"/>
  <c r="AC208" i="1"/>
  <c r="AF43" i="1"/>
  <c r="AG43" i="1" s="1"/>
  <c r="AF66" i="1"/>
  <c r="AG66" i="1" s="1"/>
  <c r="AF148" i="1"/>
  <c r="AG148" i="1" s="1"/>
  <c r="AF146" i="1"/>
  <c r="AG146" i="1" s="1"/>
  <c r="AF164" i="1"/>
  <c r="AG164" i="1" s="1"/>
  <c r="AF391" i="1"/>
  <c r="AG391" i="1" s="1"/>
  <c r="AF50" i="1"/>
  <c r="AG50" i="1" s="1"/>
  <c r="AF58" i="1"/>
  <c r="AG58" i="1" s="1"/>
  <c r="AF90" i="1"/>
  <c r="AG90" i="1" s="1"/>
  <c r="AF85" i="1"/>
  <c r="AG85" i="1" s="1"/>
  <c r="AF132" i="1"/>
  <c r="AG132" i="1" s="1"/>
  <c r="AF194" i="1"/>
  <c r="AG194" i="1" s="1"/>
  <c r="AF377" i="1"/>
  <c r="AG377" i="1" s="1"/>
  <c r="AF337" i="1"/>
  <c r="AG337" i="1" s="1"/>
  <c r="AF313" i="1"/>
  <c r="AG313" i="1" s="1"/>
  <c r="AF305" i="1"/>
  <c r="AG305" i="1" s="1"/>
  <c r="AC189" i="1"/>
  <c r="AC64" i="1"/>
  <c r="AC384" i="1"/>
  <c r="AC203" i="1"/>
  <c r="AC277" i="1"/>
  <c r="AC237" i="1"/>
  <c r="AC225" i="1"/>
  <c r="AC201" i="1"/>
  <c r="AC187" i="1"/>
  <c r="AC165" i="1"/>
  <c r="AC134" i="1"/>
  <c r="AC118" i="1"/>
  <c r="AC102" i="1"/>
  <c r="AC120" i="1"/>
  <c r="AC73" i="1"/>
  <c r="AC75" i="1"/>
  <c r="AC52" i="1"/>
  <c r="AC50" i="1"/>
  <c r="AC302" i="1"/>
  <c r="AC219" i="1"/>
  <c r="AF106" i="1"/>
  <c r="AG106" i="1" s="1"/>
  <c r="AF195" i="1"/>
  <c r="AG195" i="1" s="1"/>
  <c r="AF287" i="1"/>
  <c r="AG287" i="1" s="1"/>
  <c r="AF319" i="1"/>
  <c r="AG319" i="1" s="1"/>
  <c r="AF351" i="1"/>
  <c r="AF375" i="1"/>
  <c r="AG375" i="1" s="1"/>
  <c r="AF306" i="1"/>
  <c r="AG306" i="1" s="1"/>
  <c r="AF346" i="1"/>
  <c r="AG346" i="1" s="1"/>
  <c r="AF386" i="1"/>
  <c r="AK386" i="1" s="1"/>
  <c r="AL386" i="1" s="1"/>
  <c r="AF187" i="1"/>
  <c r="AG187" i="1" s="1"/>
  <c r="AF243" i="1"/>
  <c r="AG243" i="1" s="1"/>
  <c r="AF359" i="1"/>
  <c r="AF218" i="1"/>
  <c r="AG218" i="1" s="1"/>
  <c r="AF281" i="1"/>
  <c r="AG281" i="1" s="1"/>
  <c r="AF156" i="1"/>
  <c r="AK156" i="1" s="1"/>
  <c r="AL156" i="1" s="1"/>
  <c r="AF340" i="1"/>
  <c r="AG340" i="1" s="1"/>
  <c r="AF348" i="1"/>
  <c r="AG348" i="1" s="1"/>
  <c r="AF356" i="1"/>
  <c r="AG356" i="1" s="1"/>
  <c r="AF364" i="1"/>
  <c r="AF91" i="1"/>
  <c r="AG91" i="1" s="1"/>
  <c r="AF115" i="1"/>
  <c r="AG115" i="1" s="1"/>
  <c r="AF59" i="1"/>
  <c r="AG59" i="1" s="1"/>
  <c r="AF45" i="1"/>
  <c r="AG45" i="1" s="1"/>
  <c r="AF61" i="1"/>
  <c r="AG61" i="1" s="1"/>
  <c r="AF69" i="1"/>
  <c r="AG69" i="1" s="1"/>
  <c r="AF77" i="1"/>
  <c r="AG77" i="1" s="1"/>
  <c r="AF93" i="1"/>
  <c r="AG93" i="1" s="1"/>
  <c r="AF101" i="1"/>
  <c r="AG101" i="1" s="1"/>
  <c r="AF117" i="1"/>
  <c r="AG117" i="1" s="1"/>
  <c r="AF125" i="1"/>
  <c r="AG125" i="1" s="1"/>
  <c r="AF52" i="1"/>
  <c r="AG52" i="1" s="1"/>
  <c r="AF68" i="1"/>
  <c r="AG68" i="1" s="1"/>
  <c r="AF84" i="1"/>
  <c r="AG84" i="1" s="1"/>
  <c r="AF92" i="1"/>
  <c r="AG92" i="1" s="1"/>
  <c r="AF108" i="1"/>
  <c r="AG108" i="1" s="1"/>
  <c r="AF124" i="1"/>
  <c r="AG124" i="1" s="1"/>
  <c r="AF140" i="1"/>
  <c r="AK140" i="1" s="1"/>
  <c r="AL140" i="1" s="1"/>
  <c r="AF221" i="1"/>
  <c r="AG221" i="1" s="1"/>
  <c r="AF229" i="1"/>
  <c r="AG229" i="1" s="1"/>
  <c r="AF237" i="1"/>
  <c r="AG237" i="1" s="1"/>
  <c r="AF245" i="1"/>
  <c r="AG245" i="1" s="1"/>
  <c r="AF253" i="1"/>
  <c r="AG253" i="1" s="1"/>
  <c r="AF172" i="1"/>
  <c r="AK172" i="1" s="1"/>
  <c r="AL172" i="1" s="1"/>
  <c r="AF180" i="1"/>
  <c r="AG180" i="1" s="1"/>
  <c r="AF188" i="1"/>
  <c r="AG188" i="1" s="1"/>
  <c r="AF196" i="1"/>
  <c r="AK196" i="1" s="1"/>
  <c r="AL196" i="1" s="1"/>
  <c r="AF228" i="1"/>
  <c r="AG228" i="1" s="1"/>
  <c r="AF236" i="1"/>
  <c r="AG236" i="1" s="1"/>
  <c r="AF244" i="1"/>
  <c r="AG244" i="1" s="1"/>
  <c r="AF289" i="1"/>
  <c r="AK289" i="1" s="1"/>
  <c r="AL289" i="1" s="1"/>
  <c r="AF321" i="1"/>
  <c r="AG321" i="1" s="1"/>
  <c r="AF329" i="1"/>
  <c r="AG329" i="1" s="1"/>
  <c r="AF345" i="1"/>
  <c r="AG345" i="1" s="1"/>
  <c r="AF369" i="1"/>
  <c r="AG369" i="1" s="1"/>
  <c r="AF385" i="1"/>
  <c r="AG385" i="1" s="1"/>
  <c r="AF284" i="1"/>
  <c r="AG284" i="1" s="1"/>
  <c r="AF292" i="1"/>
  <c r="AG292" i="1" s="1"/>
  <c r="AF316" i="1"/>
  <c r="AG316" i="1" s="1"/>
  <c r="AF324" i="1"/>
  <c r="AG324" i="1" s="1"/>
  <c r="AF332" i="1"/>
  <c r="AG332" i="1" s="1"/>
  <c r="AF372" i="1"/>
  <c r="AG372" i="1" s="1"/>
  <c r="AF67" i="1"/>
  <c r="AG67" i="1" s="1"/>
  <c r="AF75" i="1"/>
  <c r="AG75" i="1" s="1"/>
  <c r="AF83" i="1"/>
  <c r="AG83" i="1" s="1"/>
  <c r="AF99" i="1"/>
  <c r="AG99" i="1" s="1"/>
  <c r="AF107" i="1"/>
  <c r="AK107" i="1" s="1"/>
  <c r="AL107" i="1" s="1"/>
  <c r="AF123" i="1"/>
  <c r="AG123" i="1" s="1"/>
  <c r="AF147" i="1"/>
  <c r="AG147" i="1" s="1"/>
  <c r="AF42" i="1"/>
  <c r="AG42" i="1" s="1"/>
  <c r="AF74" i="1"/>
  <c r="AG74" i="1" s="1"/>
  <c r="AF98" i="1"/>
  <c r="AG98" i="1" s="1"/>
  <c r="AF114" i="1"/>
  <c r="AG114" i="1" s="1"/>
  <c r="AF130" i="1"/>
  <c r="AG130" i="1" s="1"/>
  <c r="AF155" i="1"/>
  <c r="AG155" i="1" s="1"/>
  <c r="AF163" i="1"/>
  <c r="AG163" i="1" s="1"/>
  <c r="AF179" i="1"/>
  <c r="AG179" i="1" s="1"/>
  <c r="AF203" i="1"/>
  <c r="AG203" i="1" s="1"/>
  <c r="AF219" i="1"/>
  <c r="AG219" i="1" s="1"/>
  <c r="AF227" i="1"/>
  <c r="AG227" i="1" s="1"/>
  <c r="AF235" i="1"/>
  <c r="AG235" i="1" s="1"/>
  <c r="AF279" i="1"/>
  <c r="AG279" i="1" s="1"/>
  <c r="AF154" i="1"/>
  <c r="AG154" i="1" s="1"/>
  <c r="AF162" i="1"/>
  <c r="AG162" i="1" s="1"/>
  <c r="AF178" i="1"/>
  <c r="AG178" i="1" s="1"/>
  <c r="AF202" i="1"/>
  <c r="AK202" i="1" s="1"/>
  <c r="AL202" i="1" s="1"/>
  <c r="AF210" i="1"/>
  <c r="AG210" i="1" s="1"/>
  <c r="AF234" i="1"/>
  <c r="AK234" i="1" s="1"/>
  <c r="AL234" i="1" s="1"/>
  <c r="AF242" i="1"/>
  <c r="AG242" i="1" s="1"/>
  <c r="AF278" i="1"/>
  <c r="AG278" i="1" s="1"/>
  <c r="AF295" i="1"/>
  <c r="AG295" i="1" s="1"/>
  <c r="AF311" i="1"/>
  <c r="AK311" i="1" s="1"/>
  <c r="AL311" i="1" s="1"/>
  <c r="AF327" i="1"/>
  <c r="AG327" i="1" s="1"/>
  <c r="AF343" i="1"/>
  <c r="AG343" i="1" s="1"/>
  <c r="AF367" i="1"/>
  <c r="AK367" i="1" s="1"/>
  <c r="AL367" i="1" s="1"/>
  <c r="AF383" i="1"/>
  <c r="AK383" i="1" s="1"/>
  <c r="AL383" i="1" s="1"/>
  <c r="AF298" i="1"/>
  <c r="AG298" i="1" s="1"/>
  <c r="AF314" i="1"/>
  <c r="AG314" i="1" s="1"/>
  <c r="AF330" i="1"/>
  <c r="AG330" i="1" s="1"/>
  <c r="AF338" i="1"/>
  <c r="AG338" i="1" s="1"/>
  <c r="AF354" i="1"/>
  <c r="AG354" i="1" s="1"/>
  <c r="AF370" i="1"/>
  <c r="AG370" i="1" s="1"/>
  <c r="AF378" i="1"/>
  <c r="AG378" i="1" s="1"/>
  <c r="AF394" i="1"/>
  <c r="AG394" i="1" s="1"/>
  <c r="AF380" i="1"/>
  <c r="AG380" i="1" s="1"/>
  <c r="AF388" i="1"/>
  <c r="AG388" i="1" s="1"/>
  <c r="AF396" i="1"/>
  <c r="AG396" i="1" s="1"/>
  <c r="AF301" i="1"/>
  <c r="AF309" i="1"/>
  <c r="AF317" i="1"/>
  <c r="AF325" i="1"/>
  <c r="AF333" i="1"/>
  <c r="AF341" i="1"/>
  <c r="AF349" i="1"/>
  <c r="AF357" i="1"/>
  <c r="AF365" i="1"/>
  <c r="AF373" i="1"/>
  <c r="AF381" i="1"/>
  <c r="AF397" i="1"/>
  <c r="AG397" i="1" s="1"/>
  <c r="AF366" i="1"/>
  <c r="AG366" i="1" s="1"/>
  <c r="AF382" i="1"/>
  <c r="AG382" i="1" s="1"/>
  <c r="AK272" i="1"/>
  <c r="AK33" i="1"/>
  <c r="AK260" i="1"/>
  <c r="AB221" i="1"/>
  <c r="AB362" i="1"/>
  <c r="AB207" i="1"/>
  <c r="AB257" i="1"/>
  <c r="AB15" i="1"/>
  <c r="AA177" i="1"/>
  <c r="AA106" i="1"/>
  <c r="AA207" i="1"/>
  <c r="AG280" i="1"/>
  <c r="AK280" i="1"/>
  <c r="AL280" i="1" s="1"/>
  <c r="AB149" i="1"/>
  <c r="AB106" i="1"/>
  <c r="AB40" i="1"/>
  <c r="AB334" i="1"/>
  <c r="AB191" i="1"/>
  <c r="AB259" i="1"/>
  <c r="AK15" i="1"/>
  <c r="AB147" i="1"/>
  <c r="AA209" i="1"/>
  <c r="AA46" i="1"/>
  <c r="AA163" i="1"/>
  <c r="AK274" i="1"/>
  <c r="AK270" i="1"/>
  <c r="AK266" i="1"/>
  <c r="AK262" i="1"/>
  <c r="AK258" i="1"/>
  <c r="AB62" i="1"/>
  <c r="AB183" i="1"/>
  <c r="AB167" i="1"/>
  <c r="AA181" i="1"/>
  <c r="AA98" i="1"/>
  <c r="AK116" i="1"/>
  <c r="AL116" i="1" s="1"/>
  <c r="AB48" i="1"/>
  <c r="AB328" i="1"/>
  <c r="AB273" i="1"/>
  <c r="AA48" i="1"/>
  <c r="AA322" i="1"/>
  <c r="AB110" i="1"/>
  <c r="AB98" i="1"/>
  <c r="AK17" i="1"/>
  <c r="AB356" i="1"/>
  <c r="AK273" i="1"/>
  <c r="AK269" i="1"/>
  <c r="AA253" i="1"/>
  <c r="AA330" i="1"/>
  <c r="AB130" i="1"/>
  <c r="AB25" i="1"/>
  <c r="AB239" i="1"/>
  <c r="AB209" i="1"/>
  <c r="AK23" i="1"/>
  <c r="AB285" i="1"/>
  <c r="AA145" i="1"/>
  <c r="AA132" i="1"/>
  <c r="AA394" i="1"/>
  <c r="AA352" i="1"/>
  <c r="AA171" i="1"/>
  <c r="AA147" i="1"/>
  <c r="AB368" i="1"/>
  <c r="AB177" i="1"/>
  <c r="AB145" i="1"/>
  <c r="AB132" i="1"/>
  <c r="AB366" i="1"/>
  <c r="AB354" i="1"/>
  <c r="AB338" i="1"/>
  <c r="AB310" i="1"/>
  <c r="AB298" i="1"/>
  <c r="AB271" i="1"/>
  <c r="AB286" i="1"/>
  <c r="AB352" i="1"/>
  <c r="AB336" i="1"/>
  <c r="AB312" i="1"/>
  <c r="AB263" i="1"/>
  <c r="AB247" i="1"/>
  <c r="AB231" i="1"/>
  <c r="AB46" i="1"/>
  <c r="AB23" i="1"/>
  <c r="AB195" i="1"/>
  <c r="AB171" i="1"/>
  <c r="AB163" i="1"/>
  <c r="AB265" i="1"/>
  <c r="AB241" i="1"/>
  <c r="AA382" i="1"/>
  <c r="AA279" i="1"/>
  <c r="AB386" i="1"/>
  <c r="AA386" i="1"/>
  <c r="AA378" i="1"/>
  <c r="AA302" i="1"/>
  <c r="AA251" i="1"/>
  <c r="AA219" i="1"/>
  <c r="AA159" i="1"/>
  <c r="AB159" i="1"/>
  <c r="AB253" i="1"/>
  <c r="AA175" i="1"/>
  <c r="AB175" i="1"/>
  <c r="AK30" i="1"/>
  <c r="AK152" i="1"/>
  <c r="AL152" i="1" s="1"/>
  <c r="AB227" i="1"/>
  <c r="AB181" i="1"/>
  <c r="AB112" i="1"/>
  <c r="AK25" i="1"/>
  <c r="AB382" i="1"/>
  <c r="AB346" i="1"/>
  <c r="AB330" i="1"/>
  <c r="AB279" i="1"/>
  <c r="AB17" i="1"/>
  <c r="AB215" i="1"/>
  <c r="AK131" i="1"/>
  <c r="AL131" i="1" s="1"/>
  <c r="AK37" i="1"/>
  <c r="AK31" i="1"/>
  <c r="AB30" i="1"/>
  <c r="AA290" i="1"/>
  <c r="AB205" i="1"/>
  <c r="AA138" i="1"/>
  <c r="AB38" i="1"/>
  <c r="AA346" i="1"/>
  <c r="AA283" i="1"/>
  <c r="AA235" i="1"/>
  <c r="AA167" i="1"/>
  <c r="AK347" i="1"/>
  <c r="AL347" i="1" s="1"/>
  <c r="AA56" i="1"/>
  <c r="AB56" i="1"/>
  <c r="AB308" i="1"/>
  <c r="AA308" i="1"/>
  <c r="AA318" i="1"/>
  <c r="AB318" i="1"/>
  <c r="AB211" i="1"/>
  <c r="AA211" i="1"/>
  <c r="AA376" i="1"/>
  <c r="AB376" i="1"/>
  <c r="AA306" i="1"/>
  <c r="AB306" i="1"/>
  <c r="AA281" i="1"/>
  <c r="AB281" i="1"/>
  <c r="AA223" i="1"/>
  <c r="AB223" i="1"/>
  <c r="AA136" i="1"/>
  <c r="AB136" i="1"/>
  <c r="AB92" i="1"/>
  <c r="AA92" i="1"/>
  <c r="AK32" i="1"/>
  <c r="AB32" i="1"/>
  <c r="AA54" i="1"/>
  <c r="AB54" i="1"/>
  <c r="AA94" i="1"/>
  <c r="AB94" i="1"/>
  <c r="AA380" i="1"/>
  <c r="AB380" i="1"/>
  <c r="AA155" i="1"/>
  <c r="AB155" i="1"/>
  <c r="AA243" i="1"/>
  <c r="AB243" i="1"/>
  <c r="AA314" i="1"/>
  <c r="AB314" i="1"/>
  <c r="AB287" i="1"/>
  <c r="AA287" i="1"/>
  <c r="AA229" i="1"/>
  <c r="AB229" i="1"/>
  <c r="AA217" i="1"/>
  <c r="AB217" i="1"/>
  <c r="AA104" i="1"/>
  <c r="AB104" i="1"/>
  <c r="AA42" i="1"/>
  <c r="AB42" i="1"/>
  <c r="AA83" i="1"/>
  <c r="AB83" i="1"/>
  <c r="AB21" i="1"/>
  <c r="AB126" i="1"/>
  <c r="AK126" i="1"/>
  <c r="AL126" i="1" s="1"/>
  <c r="AA126" i="1"/>
  <c r="AA388" i="1"/>
  <c r="AB388" i="1"/>
  <c r="AB350" i="1"/>
  <c r="AA350" i="1"/>
  <c r="AK19" i="1"/>
  <c r="AB19" i="1"/>
  <c r="AA179" i="1"/>
  <c r="AB179" i="1"/>
  <c r="AA342" i="1"/>
  <c r="AB342" i="1"/>
  <c r="AB261" i="1"/>
  <c r="AK261" i="1"/>
  <c r="AA249" i="1"/>
  <c r="AB249" i="1"/>
  <c r="AB169" i="1"/>
  <c r="AA169" i="1"/>
  <c r="AB157" i="1"/>
  <c r="AA157" i="1"/>
  <c r="AA71" i="1"/>
  <c r="AB71" i="1"/>
  <c r="AA398" i="1"/>
  <c r="AB398" i="1"/>
  <c r="AB358" i="1"/>
  <c r="AA358" i="1"/>
  <c r="AB324" i="1"/>
  <c r="AA324" i="1"/>
  <c r="AB77" i="1"/>
  <c r="AA77" i="1"/>
  <c r="AB275" i="1"/>
  <c r="AB294" i="1"/>
  <c r="AA294" i="1"/>
  <c r="AA255" i="1"/>
  <c r="AB255" i="1"/>
  <c r="AB197" i="1"/>
  <c r="AA197" i="1"/>
  <c r="AA143" i="1"/>
  <c r="AB143" i="1"/>
  <c r="AB124" i="1"/>
  <c r="AA124" i="1"/>
  <c r="AB65" i="1"/>
  <c r="AA65" i="1"/>
  <c r="AK264" i="1"/>
  <c r="AK206" i="1"/>
  <c r="AL206" i="1" s="1"/>
  <c r="AB283" i="1"/>
  <c r="AB290" i="1"/>
  <c r="AB267" i="1"/>
  <c r="AB251" i="1"/>
  <c r="AB235" i="1"/>
  <c r="AK257" i="1"/>
  <c r="AB34" i="1"/>
  <c r="AB269" i="1"/>
  <c r="AK159" i="1"/>
  <c r="AL159" i="1" s="1"/>
  <c r="AA397" i="1"/>
  <c r="AA137" i="1"/>
  <c r="AA129" i="1"/>
  <c r="AA121" i="1"/>
  <c r="AA113" i="1"/>
  <c r="AA105" i="1"/>
  <c r="AA97" i="1"/>
  <c r="AA86" i="1"/>
  <c r="AA78" i="1"/>
  <c r="AA70" i="1"/>
  <c r="AA59" i="1"/>
  <c r="AA51" i="1"/>
  <c r="AA43" i="1"/>
  <c r="AA355" i="1"/>
  <c r="AA339" i="1"/>
  <c r="AA323" i="1"/>
  <c r="AA307" i="1"/>
  <c r="AA216" i="1"/>
  <c r="AA200" i="1"/>
  <c r="AK18" i="1"/>
  <c r="AA392" i="1"/>
  <c r="AA364" i="1"/>
  <c r="AA344" i="1"/>
  <c r="AA320" i="1"/>
  <c r="AA304" i="1"/>
  <c r="AA296" i="1"/>
  <c r="AA203" i="1"/>
  <c r="AA277" i="1"/>
  <c r="AA245" i="1"/>
  <c r="AA233" i="1"/>
  <c r="AA213" i="1"/>
  <c r="AA201" i="1"/>
  <c r="AA187" i="1"/>
  <c r="AA173" i="1"/>
  <c r="AA161" i="1"/>
  <c r="AA134" i="1"/>
  <c r="AA118" i="1"/>
  <c r="AA102" i="1"/>
  <c r="AA128" i="1"/>
  <c r="AA116" i="1"/>
  <c r="AA96" i="1"/>
  <c r="AA81" i="1"/>
  <c r="AA69" i="1"/>
  <c r="AA79" i="1"/>
  <c r="AA67" i="1"/>
  <c r="AA52" i="1"/>
  <c r="AA58" i="1"/>
  <c r="AB364" i="1"/>
  <c r="AB355" i="1"/>
  <c r="AB323" i="1"/>
  <c r="AK224" i="1"/>
  <c r="AL224" i="1" s="1"/>
  <c r="AB173" i="1"/>
  <c r="AB161" i="1"/>
  <c r="AB128" i="1"/>
  <c r="AB116" i="1"/>
  <c r="AB96" i="1"/>
  <c r="AB81" i="1"/>
  <c r="AB69" i="1"/>
  <c r="AB79" i="1"/>
  <c r="AB67" i="1"/>
  <c r="AK44" i="1"/>
  <c r="AL44" i="1" s="1"/>
  <c r="AK40" i="1"/>
  <c r="AB18" i="1"/>
  <c r="AB392" i="1"/>
  <c r="AK275" i="1"/>
  <c r="AK271" i="1"/>
  <c r="AA133" i="1"/>
  <c r="AA125" i="1"/>
  <c r="AA117" i="1"/>
  <c r="AA109" i="1"/>
  <c r="AA101" i="1"/>
  <c r="AA93" i="1"/>
  <c r="AA82" i="1"/>
  <c r="AA74" i="1"/>
  <c r="AA66" i="1"/>
  <c r="AA55" i="1"/>
  <c r="AA47" i="1"/>
  <c r="AA16" i="1"/>
  <c r="AK36" i="1"/>
  <c r="AK22" i="1"/>
  <c r="AB344" i="1"/>
  <c r="AB320" i="1"/>
  <c r="AB304" i="1"/>
  <c r="AB296" i="1"/>
  <c r="AK267" i="1"/>
  <c r="AK263" i="1"/>
  <c r="AK259" i="1"/>
  <c r="AK255" i="1"/>
  <c r="AL255" i="1" s="1"/>
  <c r="AK223" i="1"/>
  <c r="AL223" i="1" s="1"/>
  <c r="AK265" i="1"/>
  <c r="AB58" i="1"/>
  <c r="AK34" i="1"/>
  <c r="AK158" i="1"/>
  <c r="AL158" i="1" s="1"/>
  <c r="AA347" i="1"/>
  <c r="AA331" i="1"/>
  <c r="AA315" i="1"/>
  <c r="AA299" i="1"/>
  <c r="AA208" i="1"/>
  <c r="AA192" i="1"/>
  <c r="AA384" i="1"/>
  <c r="AA360" i="1"/>
  <c r="AA340" i="1"/>
  <c r="AA316" i="1"/>
  <c r="AA300" i="1"/>
  <c r="AA293" i="1"/>
  <c r="AA199" i="1"/>
  <c r="AA237" i="1"/>
  <c r="AA225" i="1"/>
  <c r="AA205" i="1"/>
  <c r="AA193" i="1"/>
  <c r="AA185" i="1"/>
  <c r="AA165" i="1"/>
  <c r="AA153" i="1"/>
  <c r="AA122" i="1"/>
  <c r="AA114" i="1"/>
  <c r="AA90" i="1"/>
  <c r="AA120" i="1"/>
  <c r="AA108" i="1"/>
  <c r="AA85" i="1"/>
  <c r="AA73" i="1"/>
  <c r="AA87" i="1"/>
  <c r="AA75" i="1"/>
  <c r="AA60" i="1"/>
  <c r="AA44" i="1"/>
  <c r="AA50" i="1"/>
  <c r="AA28" i="1"/>
  <c r="AB216" i="1"/>
  <c r="AB200" i="1"/>
  <c r="AK21" i="1"/>
  <c r="AK27" i="1"/>
  <c r="AG27" i="1"/>
  <c r="AK38" i="1"/>
  <c r="AG38" i="1"/>
  <c r="AB397" i="1"/>
  <c r="AB137" i="1"/>
  <c r="AB129" i="1"/>
  <c r="AK129" i="1"/>
  <c r="AL129" i="1" s="1"/>
  <c r="AB121" i="1"/>
  <c r="AB113" i="1"/>
  <c r="AB105" i="1"/>
  <c r="AB97" i="1"/>
  <c r="AB86" i="1"/>
  <c r="AB78" i="1"/>
  <c r="AB70" i="1"/>
  <c r="AB59" i="1"/>
  <c r="AB51" i="1"/>
  <c r="AB43" i="1"/>
  <c r="AK20" i="1"/>
  <c r="AB20" i="1"/>
  <c r="AB133" i="1"/>
  <c r="AK133" i="1"/>
  <c r="AL133" i="1" s="1"/>
  <c r="AB125" i="1"/>
  <c r="AB117" i="1"/>
  <c r="AB109" i="1"/>
  <c r="AB101" i="1"/>
  <c r="AB93" i="1"/>
  <c r="AB82" i="1"/>
  <c r="AB74" i="1"/>
  <c r="AB66" i="1"/>
  <c r="AB55" i="1"/>
  <c r="AB47" i="1"/>
  <c r="AK24" i="1"/>
  <c r="AB24" i="1"/>
  <c r="AB16" i="1"/>
  <c r="AK215" i="1" l="1"/>
  <c r="AL215" i="1" s="1"/>
  <c r="AK170" i="1"/>
  <c r="AL170" i="1" s="1"/>
  <c r="AK122" i="1"/>
  <c r="AL122" i="1" s="1"/>
  <c r="AK53" i="1"/>
  <c r="AL53" i="1" s="1"/>
  <c r="AK228" i="1"/>
  <c r="AL228" i="1" s="1"/>
  <c r="AK374" i="1"/>
  <c r="AL374" i="1" s="1"/>
  <c r="AK65" i="1"/>
  <c r="AL65" i="1" s="1"/>
  <c r="AK181" i="1"/>
  <c r="AL181" i="1" s="1"/>
  <c r="AG202" i="1"/>
  <c r="AK142" i="1"/>
  <c r="AL142" i="1" s="1"/>
  <c r="AK250" i="1"/>
  <c r="AL250" i="1" s="1"/>
  <c r="AK394" i="1"/>
  <c r="AL394" i="1" s="1"/>
  <c r="AK98" i="1"/>
  <c r="AL98" i="1" s="1"/>
  <c r="AK51" i="1"/>
  <c r="AL51" i="1" s="1"/>
  <c r="AK318" i="1"/>
  <c r="AL318" i="1" s="1"/>
  <c r="AK95" i="1"/>
  <c r="AL95" i="1" s="1"/>
  <c r="AK226" i="1"/>
  <c r="AL226" i="1" s="1"/>
  <c r="AG222" i="1"/>
  <c r="AK282" i="1"/>
  <c r="AL282" i="1" s="1"/>
  <c r="AK160" i="1"/>
  <c r="AL160" i="1" s="1"/>
  <c r="AK192" i="1"/>
  <c r="AL192" i="1" s="1"/>
  <c r="AG291" i="1"/>
  <c r="AK205" i="1"/>
  <c r="AL205" i="1" s="1"/>
  <c r="AK62" i="1"/>
  <c r="AL62" i="1" s="1"/>
  <c r="AK143" i="1"/>
  <c r="AL143" i="1" s="1"/>
  <c r="AK81" i="1"/>
  <c r="AL81" i="1" s="1"/>
  <c r="AK80" i="1"/>
  <c r="AL80" i="1" s="1"/>
  <c r="AK173" i="1"/>
  <c r="AL173" i="1" s="1"/>
  <c r="AK151" i="1"/>
  <c r="AL151" i="1" s="1"/>
  <c r="AK229" i="1"/>
  <c r="AL229" i="1" s="1"/>
  <c r="AK84" i="1"/>
  <c r="AL84" i="1" s="1"/>
  <c r="AK297" i="1"/>
  <c r="AL297" i="1" s="1"/>
  <c r="AK45" i="1"/>
  <c r="AL45" i="1" s="1"/>
  <c r="AK104" i="1"/>
  <c r="AL104" i="1" s="1"/>
  <c r="AG326" i="1"/>
  <c r="AK191" i="1"/>
  <c r="AL191" i="1" s="1"/>
  <c r="AK176" i="1"/>
  <c r="AL176" i="1" s="1"/>
  <c r="AG198" i="1"/>
  <c r="AK352" i="1"/>
  <c r="AL352" i="1" s="1"/>
  <c r="AK112" i="1"/>
  <c r="AL112" i="1" s="1"/>
  <c r="AG204" i="1"/>
  <c r="AK82" i="1"/>
  <c r="AL82" i="1" s="1"/>
  <c r="AK58" i="1"/>
  <c r="AL58" i="1" s="1"/>
  <c r="AK302" i="1"/>
  <c r="AL302" i="1" s="1"/>
  <c r="AK308" i="1"/>
  <c r="AL308" i="1" s="1"/>
  <c r="AK327" i="1"/>
  <c r="AL327" i="1" s="1"/>
  <c r="AK128" i="1"/>
  <c r="AL128" i="1" s="1"/>
  <c r="AK368" i="1"/>
  <c r="AL368" i="1" s="1"/>
  <c r="AK328" i="1"/>
  <c r="AL328" i="1" s="1"/>
  <c r="AK166" i="1"/>
  <c r="AL166" i="1" s="1"/>
  <c r="AK378" i="1"/>
  <c r="AL378" i="1" s="1"/>
  <c r="AK230" i="1"/>
  <c r="AL230" i="1" s="1"/>
  <c r="AK78" i="1"/>
  <c r="AL78" i="1" s="1"/>
  <c r="AK207" i="1"/>
  <c r="AL207" i="1" s="1"/>
  <c r="AK164" i="1"/>
  <c r="AL164" i="1" s="1"/>
  <c r="AK97" i="1"/>
  <c r="AL97" i="1" s="1"/>
  <c r="AK186" i="1"/>
  <c r="AL186" i="1" s="1"/>
  <c r="AK286" i="1"/>
  <c r="AL286" i="1" s="1"/>
  <c r="AK69" i="1"/>
  <c r="AL69" i="1" s="1"/>
  <c r="AK72" i="1"/>
  <c r="AL72" i="1" s="1"/>
  <c r="AK277" i="1"/>
  <c r="AL277" i="1" s="1"/>
  <c r="AK54" i="1"/>
  <c r="AL54" i="1" s="1"/>
  <c r="AK299" i="1"/>
  <c r="AL299" i="1" s="1"/>
  <c r="AK130" i="1"/>
  <c r="AL130" i="1" s="1"/>
  <c r="AK219" i="1"/>
  <c r="AL219" i="1" s="1"/>
  <c r="AK227" i="1"/>
  <c r="AL227" i="1" s="1"/>
  <c r="AK247" i="1"/>
  <c r="AL247" i="1" s="1"/>
  <c r="AK52" i="1"/>
  <c r="AL52" i="1" s="1"/>
  <c r="AK106" i="1"/>
  <c r="AL106" i="1" s="1"/>
  <c r="AK217" i="1"/>
  <c r="AL217" i="1" s="1"/>
  <c r="AK132" i="1"/>
  <c r="AL132" i="1" s="1"/>
  <c r="AK285" i="1"/>
  <c r="AL285" i="1" s="1"/>
  <c r="AK377" i="1"/>
  <c r="AL377" i="1" s="1"/>
  <c r="AK75" i="1"/>
  <c r="AL75" i="1" s="1"/>
  <c r="AK46" i="1"/>
  <c r="AL46" i="1" s="1"/>
  <c r="AK344" i="1"/>
  <c r="AL344" i="1" s="1"/>
  <c r="AK315" i="1"/>
  <c r="AL315" i="1" s="1"/>
  <c r="AK212" i="1"/>
  <c r="AL212" i="1" s="1"/>
  <c r="AK342" i="1"/>
  <c r="AL342" i="1" s="1"/>
  <c r="AG386" i="1"/>
  <c r="AK193" i="1"/>
  <c r="AL193" i="1" s="1"/>
  <c r="AK331" i="1"/>
  <c r="AL331" i="1" s="1"/>
  <c r="AK371" i="1"/>
  <c r="AL371" i="1" s="1"/>
  <c r="AG254" i="1"/>
  <c r="AK361" i="1"/>
  <c r="AL361" i="1" s="1"/>
  <c r="AK55" i="1"/>
  <c r="AL55" i="1" s="1"/>
  <c r="AK182" i="1"/>
  <c r="AL182" i="1" s="1"/>
  <c r="AK249" i="1"/>
  <c r="AL249" i="1" s="1"/>
  <c r="AG156" i="1"/>
  <c r="AK162" i="1"/>
  <c r="AL162" i="1" s="1"/>
  <c r="AK73" i="1"/>
  <c r="AL73" i="1" s="1"/>
  <c r="AK194" i="1"/>
  <c r="AL194" i="1" s="1"/>
  <c r="AG172" i="1"/>
  <c r="AK313" i="1"/>
  <c r="AL313" i="1" s="1"/>
  <c r="AK185" i="1"/>
  <c r="AL185" i="1" s="1"/>
  <c r="AK306" i="1"/>
  <c r="AL306" i="1" s="1"/>
  <c r="AK184" i="1"/>
  <c r="AL184" i="1" s="1"/>
  <c r="AK114" i="1"/>
  <c r="AL114" i="1" s="1"/>
  <c r="AK225" i="1"/>
  <c r="AL225" i="1" s="1"/>
  <c r="AK183" i="1"/>
  <c r="AL183" i="1" s="1"/>
  <c r="AK103" i="1"/>
  <c r="AL103" i="1" s="1"/>
  <c r="AK61" i="1"/>
  <c r="AL61" i="1" s="1"/>
  <c r="AK134" i="1"/>
  <c r="AL134" i="1" s="1"/>
  <c r="AK232" i="1"/>
  <c r="AL232" i="1" s="1"/>
  <c r="AK350" i="1"/>
  <c r="AL350" i="1" s="1"/>
  <c r="AK340" i="1"/>
  <c r="AL340" i="1" s="1"/>
  <c r="AK366" i="1"/>
  <c r="AL366" i="1" s="1"/>
  <c r="AK246" i="1"/>
  <c r="AL246" i="1" s="1"/>
  <c r="AK148" i="1"/>
  <c r="AL148" i="1" s="1"/>
  <c r="AG399" i="1"/>
  <c r="AK324" i="1"/>
  <c r="AL324" i="1" s="1"/>
  <c r="AG189" i="1"/>
  <c r="AG64" i="1"/>
  <c r="AK376" i="1"/>
  <c r="AL376" i="1" s="1"/>
  <c r="AK87" i="1"/>
  <c r="AL87" i="1" s="1"/>
  <c r="AK304" i="1"/>
  <c r="AL304" i="1" s="1"/>
  <c r="AK68" i="1"/>
  <c r="AL68" i="1" s="1"/>
  <c r="AK41" i="1"/>
  <c r="AL41" i="1" s="1"/>
  <c r="AK28" i="1"/>
  <c r="AL28" i="1" s="1"/>
  <c r="AK384" i="1"/>
  <c r="AL384" i="1" s="1"/>
  <c r="AK283" i="1"/>
  <c r="AL283" i="1" s="1"/>
  <c r="AK157" i="1"/>
  <c r="AL157" i="1" s="1"/>
  <c r="AK50" i="1"/>
  <c r="AL50" i="1" s="1"/>
  <c r="AK149" i="1"/>
  <c r="AL149" i="1" s="1"/>
  <c r="AK85" i="1"/>
  <c r="AL85" i="1" s="1"/>
  <c r="AK177" i="1"/>
  <c r="AL177" i="1" s="1"/>
  <c r="AK171" i="1"/>
  <c r="AL171" i="1" s="1"/>
  <c r="AK16" i="1"/>
  <c r="AL16" i="1" s="1"/>
  <c r="AK105" i="1"/>
  <c r="AL105" i="1" s="1"/>
  <c r="AK287" i="1"/>
  <c r="AL287" i="1" s="1"/>
  <c r="AK294" i="1"/>
  <c r="AL294" i="1" s="1"/>
  <c r="AK163" i="1"/>
  <c r="AL163" i="1" s="1"/>
  <c r="AK321" i="1"/>
  <c r="AL321" i="1" s="1"/>
  <c r="AK56" i="1"/>
  <c r="AL56" i="1" s="1"/>
  <c r="AK108" i="1"/>
  <c r="AL108" i="1" s="1"/>
  <c r="AK153" i="1"/>
  <c r="AL153" i="1" s="1"/>
  <c r="AK370" i="1"/>
  <c r="AL370" i="1" s="1"/>
  <c r="AK338" i="1"/>
  <c r="AL338" i="1" s="1"/>
  <c r="AK123" i="1"/>
  <c r="AL123" i="1" s="1"/>
  <c r="AK88" i="1"/>
  <c r="AL88" i="1" s="1"/>
  <c r="AK375" i="1"/>
  <c r="AL375" i="1" s="1"/>
  <c r="AK243" i="1"/>
  <c r="AL243" i="1" s="1"/>
  <c r="AK392" i="1"/>
  <c r="AL392" i="1" s="1"/>
  <c r="AK86" i="1"/>
  <c r="AL86" i="1" s="1"/>
  <c r="AK121" i="1"/>
  <c r="AL121" i="1" s="1"/>
  <c r="AK251" i="1"/>
  <c r="AL251" i="1" s="1"/>
  <c r="AK167" i="1"/>
  <c r="AL167" i="1" s="1"/>
  <c r="AK71" i="1"/>
  <c r="AL71" i="1" s="1"/>
  <c r="AK165" i="1"/>
  <c r="AL165" i="1" s="1"/>
  <c r="AK139" i="1"/>
  <c r="AL139" i="1" s="1"/>
  <c r="AK310" i="1"/>
  <c r="AL310" i="1" s="1"/>
  <c r="AK76" i="1"/>
  <c r="AL76" i="1" s="1"/>
  <c r="AK93" i="1"/>
  <c r="AL93" i="1" s="1"/>
  <c r="AK113" i="1"/>
  <c r="AL113" i="1" s="1"/>
  <c r="AK369" i="1"/>
  <c r="AL369" i="1" s="1"/>
  <c r="AK102" i="1"/>
  <c r="AL102" i="1" s="1"/>
  <c r="AK94" i="1"/>
  <c r="AL94" i="1" s="1"/>
  <c r="AK312" i="1"/>
  <c r="AL312" i="1" s="1"/>
  <c r="AK363" i="1"/>
  <c r="AL363" i="1" s="1"/>
  <c r="AK109" i="1"/>
  <c r="AL109" i="1" s="1"/>
  <c r="AK211" i="1"/>
  <c r="AL211" i="1" s="1"/>
  <c r="AK233" i="1"/>
  <c r="AL233" i="1" s="1"/>
  <c r="AK175" i="1"/>
  <c r="AL175" i="1" s="1"/>
  <c r="AK322" i="1"/>
  <c r="AL322" i="1" s="1"/>
  <c r="AK288" i="1"/>
  <c r="AL288" i="1" s="1"/>
  <c r="AK117" i="1"/>
  <c r="AL117" i="1" s="1"/>
  <c r="AK43" i="1"/>
  <c r="AL43" i="1" s="1"/>
  <c r="AK240" i="1"/>
  <c r="AL240" i="1" s="1"/>
  <c r="AK169" i="1"/>
  <c r="AL169" i="1" s="1"/>
  <c r="AK115" i="1"/>
  <c r="AL115" i="1" s="1"/>
  <c r="AG140" i="1"/>
  <c r="AK150" i="1"/>
  <c r="AL150" i="1" s="1"/>
  <c r="AK245" i="1"/>
  <c r="AL245" i="1" s="1"/>
  <c r="AK199" i="1"/>
  <c r="AL199" i="1" s="1"/>
  <c r="AK256" i="1"/>
  <c r="AL256" i="1" s="1"/>
  <c r="AK388" i="1"/>
  <c r="AL388" i="1" s="1"/>
  <c r="AK314" i="1"/>
  <c r="AL314" i="1" s="1"/>
  <c r="AK244" i="1"/>
  <c r="AL244" i="1" s="1"/>
  <c r="AK90" i="1"/>
  <c r="AL90" i="1" s="1"/>
  <c r="AK300" i="1"/>
  <c r="AL300" i="1" s="1"/>
  <c r="AK110" i="1"/>
  <c r="AL110" i="1" s="1"/>
  <c r="AK395" i="1"/>
  <c r="AL395" i="1" s="1"/>
  <c r="AK42" i="1"/>
  <c r="AL42" i="1" s="1"/>
  <c r="AK220" i="1"/>
  <c r="AL220" i="1" s="1"/>
  <c r="AK218" i="1"/>
  <c r="AL218" i="1" s="1"/>
  <c r="AK70" i="1"/>
  <c r="AL70" i="1" s="1"/>
  <c r="AK137" i="1"/>
  <c r="AL137" i="1" s="1"/>
  <c r="AK307" i="1"/>
  <c r="AL307" i="1" s="1"/>
  <c r="AK60" i="1"/>
  <c r="AL60" i="1" s="1"/>
  <c r="AK316" i="1"/>
  <c r="AL316" i="1" s="1"/>
  <c r="AK197" i="1"/>
  <c r="AL197" i="1" s="1"/>
  <c r="AK358" i="1"/>
  <c r="AL358" i="1" s="1"/>
  <c r="AK214" i="1"/>
  <c r="AL214" i="1" s="1"/>
  <c r="AK147" i="1"/>
  <c r="AL147" i="1" s="1"/>
  <c r="AK111" i="1"/>
  <c r="AL111" i="1" s="1"/>
  <c r="AK279" i="1"/>
  <c r="AL279" i="1" s="1"/>
  <c r="AK335" i="1"/>
  <c r="AL335" i="1" s="1"/>
  <c r="AK345" i="1"/>
  <c r="AL345" i="1" s="1"/>
  <c r="AK145" i="1"/>
  <c r="AL145" i="1" s="1"/>
  <c r="AK293" i="1"/>
  <c r="AL293" i="1" s="1"/>
  <c r="AK343" i="1"/>
  <c r="AL343" i="1" s="1"/>
  <c r="AK303" i="1"/>
  <c r="AL303" i="1" s="1"/>
  <c r="AG89" i="1"/>
  <c r="AK323" i="1"/>
  <c r="AL323" i="1" s="1"/>
  <c r="AK231" i="1"/>
  <c r="AL231" i="1" s="1"/>
  <c r="AK208" i="1"/>
  <c r="AL208" i="1" s="1"/>
  <c r="AK99" i="1"/>
  <c r="AL99" i="1" s="1"/>
  <c r="AK127" i="1"/>
  <c r="AL127" i="1" s="1"/>
  <c r="AK295" i="1"/>
  <c r="AL295" i="1" s="1"/>
  <c r="AK290" i="1"/>
  <c r="AL290" i="1" s="1"/>
  <c r="AK203" i="1"/>
  <c r="AL203" i="1" s="1"/>
  <c r="AK179" i="1"/>
  <c r="AL179" i="1" s="1"/>
  <c r="AK372" i="1"/>
  <c r="AL372" i="1" s="1"/>
  <c r="AK355" i="1"/>
  <c r="AL355" i="1" s="1"/>
  <c r="AK174" i="1"/>
  <c r="AL174" i="1" s="1"/>
  <c r="AK201" i="1"/>
  <c r="AL201" i="1" s="1"/>
  <c r="AK398" i="1"/>
  <c r="AL398" i="1" s="1"/>
  <c r="AK348" i="1"/>
  <c r="AL348" i="1" s="1"/>
  <c r="AK354" i="1"/>
  <c r="AL354" i="1" s="1"/>
  <c r="AK209" i="1"/>
  <c r="AL209" i="1" s="1"/>
  <c r="AK66" i="1"/>
  <c r="AL66" i="1" s="1"/>
  <c r="AK74" i="1"/>
  <c r="AL74" i="1" s="1"/>
  <c r="AK101" i="1"/>
  <c r="AL101" i="1" s="1"/>
  <c r="AK125" i="1"/>
  <c r="AL125" i="1" s="1"/>
  <c r="AG390" i="1"/>
  <c r="AK213" i="1"/>
  <c r="AL213" i="1" s="1"/>
  <c r="AK329" i="1"/>
  <c r="AL329" i="1" s="1"/>
  <c r="AK353" i="1"/>
  <c r="AL353" i="1" s="1"/>
  <c r="AK239" i="1"/>
  <c r="AL239" i="1" s="1"/>
  <c r="AK48" i="1"/>
  <c r="AL48" i="1" s="1"/>
  <c r="AK118" i="1"/>
  <c r="AL118" i="1" s="1"/>
  <c r="AK187" i="1"/>
  <c r="AL187" i="1" s="1"/>
  <c r="AK216" i="1"/>
  <c r="AL216" i="1" s="1"/>
  <c r="AK248" i="1"/>
  <c r="AL248" i="1" s="1"/>
  <c r="AK83" i="1"/>
  <c r="AL83" i="1" s="1"/>
  <c r="AK92" i="1"/>
  <c r="AL92" i="1" s="1"/>
  <c r="AK136" i="1"/>
  <c r="AL136" i="1" s="1"/>
  <c r="AK281" i="1"/>
  <c r="AL281" i="1" s="1"/>
  <c r="AK221" i="1"/>
  <c r="AL221" i="1" s="1"/>
  <c r="AK241" i="1"/>
  <c r="AL241" i="1" s="1"/>
  <c r="AK336" i="1"/>
  <c r="AL336" i="1" s="1"/>
  <c r="AK362" i="1"/>
  <c r="AL362" i="1" s="1"/>
  <c r="AK138" i="1"/>
  <c r="AL138" i="1" s="1"/>
  <c r="AG107" i="1"/>
  <c r="AG238" i="1"/>
  <c r="AK334" i="1"/>
  <c r="AL334" i="1" s="1"/>
  <c r="AK79" i="1"/>
  <c r="AL79" i="1" s="1"/>
  <c r="AK252" i="1"/>
  <c r="AL252" i="1" s="1"/>
  <c r="AK91" i="1"/>
  <c r="AL91" i="1" s="1"/>
  <c r="AK236" i="1"/>
  <c r="AL236" i="1" s="1"/>
  <c r="AK379" i="1"/>
  <c r="AL379" i="1" s="1"/>
  <c r="AG100" i="1"/>
  <c r="AK100" i="1"/>
  <c r="AL100" i="1" s="1"/>
  <c r="AK47" i="1"/>
  <c r="AL47" i="1" s="1"/>
  <c r="AK59" i="1"/>
  <c r="AL59" i="1" s="1"/>
  <c r="AK397" i="1"/>
  <c r="AL397" i="1" s="1"/>
  <c r="AK339" i="1"/>
  <c r="AL339" i="1" s="1"/>
  <c r="AK146" i="1"/>
  <c r="AL146" i="1" s="1"/>
  <c r="AK154" i="1"/>
  <c r="AL154" i="1" s="1"/>
  <c r="AK178" i="1"/>
  <c r="AL178" i="1" s="1"/>
  <c r="AK195" i="1"/>
  <c r="AL195" i="1" s="1"/>
  <c r="AK305" i="1"/>
  <c r="AL305" i="1" s="1"/>
  <c r="AK337" i="1"/>
  <c r="AL337" i="1" s="1"/>
  <c r="AK235" i="1"/>
  <c r="AL235" i="1" s="1"/>
  <c r="AK49" i="1"/>
  <c r="AL49" i="1" s="1"/>
  <c r="AK57" i="1"/>
  <c r="AL57" i="1" s="1"/>
  <c r="AK346" i="1"/>
  <c r="AL346" i="1" s="1"/>
  <c r="AK360" i="1"/>
  <c r="AL360" i="1" s="1"/>
  <c r="AK284" i="1"/>
  <c r="AL284" i="1" s="1"/>
  <c r="AK124" i="1"/>
  <c r="AL124" i="1" s="1"/>
  <c r="AK77" i="1"/>
  <c r="AL77" i="1" s="1"/>
  <c r="AK237" i="1"/>
  <c r="AL237" i="1" s="1"/>
  <c r="AK155" i="1"/>
  <c r="AL155" i="1" s="1"/>
  <c r="AK380" i="1"/>
  <c r="AL380" i="1" s="1"/>
  <c r="AK396" i="1"/>
  <c r="AL396" i="1" s="1"/>
  <c r="AK168" i="1"/>
  <c r="AL168" i="1" s="1"/>
  <c r="AK320" i="1"/>
  <c r="AL320" i="1" s="1"/>
  <c r="AK332" i="1"/>
  <c r="AL332" i="1" s="1"/>
  <c r="AK356" i="1"/>
  <c r="AL356" i="1" s="1"/>
  <c r="AK119" i="1"/>
  <c r="AL119" i="1" s="1"/>
  <c r="AK135" i="1"/>
  <c r="AL135" i="1" s="1"/>
  <c r="AK330" i="1"/>
  <c r="AL330" i="1" s="1"/>
  <c r="AK120" i="1"/>
  <c r="AL120" i="1" s="1"/>
  <c r="AK298" i="1"/>
  <c r="AL298" i="1" s="1"/>
  <c r="AK67" i="1"/>
  <c r="AL67" i="1" s="1"/>
  <c r="AK96" i="1"/>
  <c r="AL96" i="1" s="1"/>
  <c r="AK161" i="1"/>
  <c r="AL161" i="1" s="1"/>
  <c r="AK296" i="1"/>
  <c r="AL296" i="1" s="1"/>
  <c r="AK242" i="1"/>
  <c r="AL242" i="1" s="1"/>
  <c r="AK180" i="1"/>
  <c r="AL180" i="1" s="1"/>
  <c r="AK319" i="1"/>
  <c r="AL319" i="1" s="1"/>
  <c r="AK200" i="1"/>
  <c r="AL200" i="1" s="1"/>
  <c r="AK253" i="1"/>
  <c r="AL253" i="1" s="1"/>
  <c r="AG289" i="1"/>
  <c r="AG196" i="1"/>
  <c r="AG383" i="1"/>
  <c r="AG234" i="1"/>
  <c r="AK278" i="1"/>
  <c r="AL278" i="1" s="1"/>
  <c r="AG311" i="1"/>
  <c r="AC47" i="1"/>
  <c r="AC51" i="1"/>
  <c r="AC397" i="1"/>
  <c r="AC200" i="1"/>
  <c r="AC304" i="1"/>
  <c r="AC67" i="1"/>
  <c r="AC69" i="1"/>
  <c r="AC128" i="1"/>
  <c r="AC355" i="1"/>
  <c r="AC235" i="1"/>
  <c r="AC283" i="1"/>
  <c r="AC65" i="1"/>
  <c r="AC143" i="1"/>
  <c r="AC255" i="1"/>
  <c r="AC77" i="1"/>
  <c r="AC324" i="1"/>
  <c r="AC71" i="1"/>
  <c r="AC157" i="1"/>
  <c r="AC249" i="1"/>
  <c r="AC388" i="1"/>
  <c r="AC126" i="1"/>
  <c r="AC83" i="1"/>
  <c r="AC42" i="1"/>
  <c r="AC104" i="1"/>
  <c r="AC217" i="1"/>
  <c r="AC229" i="1"/>
  <c r="AC287" i="1"/>
  <c r="AC314" i="1"/>
  <c r="AC243" i="1"/>
  <c r="AC155" i="1"/>
  <c r="AC94" i="1"/>
  <c r="AC136" i="1"/>
  <c r="AC281" i="1"/>
  <c r="AC56" i="1"/>
  <c r="AC205" i="1"/>
  <c r="AC215" i="1"/>
  <c r="AC279" i="1"/>
  <c r="AC346" i="1"/>
  <c r="AC382" i="1"/>
  <c r="AC112" i="1"/>
  <c r="AC181" i="1"/>
  <c r="AC159" i="1"/>
  <c r="AC171" i="1"/>
  <c r="AC195" i="1"/>
  <c r="AC46" i="1"/>
  <c r="AC247" i="1"/>
  <c r="AC312" i="1"/>
  <c r="AC352" i="1"/>
  <c r="AC310" i="1"/>
  <c r="AC354" i="1"/>
  <c r="AC132" i="1"/>
  <c r="AC177" i="1"/>
  <c r="AC285" i="1"/>
  <c r="AC209" i="1"/>
  <c r="AC130" i="1"/>
  <c r="AC356" i="1"/>
  <c r="AC98" i="1"/>
  <c r="AC183" i="1"/>
  <c r="AC62" i="1"/>
  <c r="AC334" i="1"/>
  <c r="AC149" i="1"/>
  <c r="AC207" i="1"/>
  <c r="AG364" i="1"/>
  <c r="AK364" i="1"/>
  <c r="AL364" i="1" s="1"/>
  <c r="AG351" i="1"/>
  <c r="AK351" i="1"/>
  <c r="AL351" i="1" s="1"/>
  <c r="AC16" i="1"/>
  <c r="AC55" i="1"/>
  <c r="AC43" i="1"/>
  <c r="AC59" i="1"/>
  <c r="AC344" i="1"/>
  <c r="AC96" i="1"/>
  <c r="AC173" i="1"/>
  <c r="AC66" i="1"/>
  <c r="AC74" i="1"/>
  <c r="AC82" i="1"/>
  <c r="AC93" i="1"/>
  <c r="AC101" i="1"/>
  <c r="AC109" i="1"/>
  <c r="AC117" i="1"/>
  <c r="AC125" i="1"/>
  <c r="AC133" i="1"/>
  <c r="AC70" i="1"/>
  <c r="AC78" i="1"/>
  <c r="AC86" i="1"/>
  <c r="AC97" i="1"/>
  <c r="AC105" i="1"/>
  <c r="AC113" i="1"/>
  <c r="AC121" i="1"/>
  <c r="AC129" i="1"/>
  <c r="AC137" i="1"/>
  <c r="AC216" i="1"/>
  <c r="AC58" i="1"/>
  <c r="AC296" i="1"/>
  <c r="AC320" i="1"/>
  <c r="AC392" i="1"/>
  <c r="AC79" i="1"/>
  <c r="AC81" i="1"/>
  <c r="AC116" i="1"/>
  <c r="AC161" i="1"/>
  <c r="AC323" i="1"/>
  <c r="AC364" i="1"/>
  <c r="AC251" i="1"/>
  <c r="AC290" i="1"/>
  <c r="AC124" i="1"/>
  <c r="AC197" i="1"/>
  <c r="AC294" i="1"/>
  <c r="AC358" i="1"/>
  <c r="AC398" i="1"/>
  <c r="AC169" i="1"/>
  <c r="AC342" i="1"/>
  <c r="AC179" i="1"/>
  <c r="AC350" i="1"/>
  <c r="AC380" i="1"/>
  <c r="AC54" i="1"/>
  <c r="AC92" i="1"/>
  <c r="AC223" i="1"/>
  <c r="AC306" i="1"/>
  <c r="AC376" i="1"/>
  <c r="AC211" i="1"/>
  <c r="AC318" i="1"/>
  <c r="AC308" i="1"/>
  <c r="AC330" i="1"/>
  <c r="AC227" i="1"/>
  <c r="AC175" i="1"/>
  <c r="AC253" i="1"/>
  <c r="AC386" i="1"/>
  <c r="AC241" i="1"/>
  <c r="AC163" i="1"/>
  <c r="AC231" i="1"/>
  <c r="AC336" i="1"/>
  <c r="AC286" i="1"/>
  <c r="AC298" i="1"/>
  <c r="AC338" i="1"/>
  <c r="AC366" i="1"/>
  <c r="AC145" i="1"/>
  <c r="AC368" i="1"/>
  <c r="AC239" i="1"/>
  <c r="AK382" i="1"/>
  <c r="AL382" i="1" s="1"/>
  <c r="AC110" i="1"/>
  <c r="AC328" i="1"/>
  <c r="AC48" i="1"/>
  <c r="AC167" i="1"/>
  <c r="AC147" i="1"/>
  <c r="AK210" i="1"/>
  <c r="AL210" i="1" s="1"/>
  <c r="AC191" i="1"/>
  <c r="AC106" i="1"/>
  <c r="AC362" i="1"/>
  <c r="AC221" i="1"/>
  <c r="AG367" i="1"/>
  <c r="AG359" i="1"/>
  <c r="AK359" i="1"/>
  <c r="AL359" i="1" s="1"/>
  <c r="AG381" i="1"/>
  <c r="AK381" i="1"/>
  <c r="AL381" i="1" s="1"/>
  <c r="AG373" i="1"/>
  <c r="AK373" i="1"/>
  <c r="AL373" i="1" s="1"/>
  <c r="AG365" i="1"/>
  <c r="AK365" i="1"/>
  <c r="AL365" i="1" s="1"/>
  <c r="AG357" i="1"/>
  <c r="AK357" i="1"/>
  <c r="AL357" i="1" s="1"/>
  <c r="AG349" i="1"/>
  <c r="AK349" i="1"/>
  <c r="AL349" i="1" s="1"/>
  <c r="AG341" i="1"/>
  <c r="AK341" i="1"/>
  <c r="AL341" i="1" s="1"/>
  <c r="AG333" i="1"/>
  <c r="AK333" i="1"/>
  <c r="AL333" i="1" s="1"/>
  <c r="AG325" i="1"/>
  <c r="AK325" i="1"/>
  <c r="AL325" i="1" s="1"/>
  <c r="AG317" i="1"/>
  <c r="AK317" i="1"/>
  <c r="AL317" i="1" s="1"/>
  <c r="AG309" i="1"/>
  <c r="AK309" i="1"/>
  <c r="AL309" i="1" s="1"/>
  <c r="AG301" i="1"/>
  <c r="AK301" i="1"/>
  <c r="AL301" i="1" s="1"/>
  <c r="AA188" i="1"/>
  <c r="AA387" i="1"/>
  <c r="AA141" i="1"/>
  <c r="AA389" i="1"/>
  <c r="AA391" i="1"/>
  <c r="AA190" i="1"/>
  <c r="AA292" i="1"/>
  <c r="AA63" i="1"/>
  <c r="AA385" i="1"/>
  <c r="AA393" i="1"/>
  <c r="AB26" i="1"/>
  <c r="AK26" i="1"/>
  <c r="AB190" i="1"/>
  <c r="AK190" i="1"/>
  <c r="AL190" i="1" s="1"/>
  <c r="AB292" i="1"/>
  <c r="AK292" i="1"/>
  <c r="AL292" i="1" s="1"/>
  <c r="AB387" i="1"/>
  <c r="AK387" i="1"/>
  <c r="AL387" i="1" s="1"/>
  <c r="AB63" i="1"/>
  <c r="AK63" i="1"/>
  <c r="AL63" i="1" s="1"/>
  <c r="AB385" i="1"/>
  <c r="AK385" i="1"/>
  <c r="AL385" i="1" s="1"/>
  <c r="AB393" i="1"/>
  <c r="AK393" i="1"/>
  <c r="AL393" i="1" s="1"/>
  <c r="AB39" i="1"/>
  <c r="AK39" i="1"/>
  <c r="AB188" i="1"/>
  <c r="AK188" i="1"/>
  <c r="AL188" i="1" s="1"/>
  <c r="AB141" i="1"/>
  <c r="AK141" i="1"/>
  <c r="AL141" i="1" s="1"/>
  <c r="AB389" i="1"/>
  <c r="AK389" i="1"/>
  <c r="AL389" i="1" s="1"/>
  <c r="AB391" i="1"/>
  <c r="AK391" i="1"/>
  <c r="AL391" i="1" s="1"/>
  <c r="AC391" i="1" l="1"/>
  <c r="AC389" i="1"/>
  <c r="AC141" i="1"/>
  <c r="AC188" i="1"/>
  <c r="AC393" i="1"/>
  <c r="AC385" i="1"/>
  <c r="AC63" i="1"/>
  <c r="AC387" i="1"/>
  <c r="AC292" i="1"/>
  <c r="AC190" i="1"/>
  <c r="Y399" i="1"/>
  <c r="Z399" i="1" s="1"/>
  <c r="P399" i="1" l="1"/>
  <c r="V399" i="1"/>
  <c r="X399" i="1"/>
  <c r="R399" i="1"/>
  <c r="BU24" i="1"/>
  <c r="BU28" i="1"/>
  <c r="AA399" i="1"/>
  <c r="AK14" i="1"/>
  <c r="AB14" i="1"/>
  <c r="BU46" i="1" l="1"/>
  <c r="BV28" i="1"/>
  <c r="BU48" i="1"/>
  <c r="BV30" i="1"/>
  <c r="BU42" i="1"/>
  <c r="BV24" i="1"/>
  <c r="AB399" i="1"/>
  <c r="BU31" i="1" s="1"/>
  <c r="BV31" i="1" s="1"/>
  <c r="AK399" i="1"/>
  <c r="BV48" i="1" l="1"/>
  <c r="BV44" i="1"/>
  <c r="BV47" i="1"/>
  <c r="BV45" i="1"/>
  <c r="BV43" i="1"/>
  <c r="BV46" i="1"/>
  <c r="AC399" i="1"/>
  <c r="BU32" i="1"/>
  <c r="BV32" i="1" s="1"/>
  <c r="AL399" i="1"/>
  <c r="BU34" i="1"/>
  <c r="BV34" i="1" s="1"/>
</calcChain>
</file>

<file path=xl/sharedStrings.xml><?xml version="1.0" encoding="utf-8"?>
<sst xmlns="http://schemas.openxmlformats.org/spreadsheetml/2006/main" count="564" uniqueCount="160">
  <si>
    <t>Входные данные</t>
  </si>
  <si>
    <t>Rт в, Ом</t>
  </si>
  <si>
    <t>Rвл, Ом</t>
  </si>
  <si>
    <t>% отчетные потери</t>
  </si>
  <si>
    <t>Поток мощности через Т, кВт</t>
  </si>
  <si>
    <t>% технические потери</t>
  </si>
  <si>
    <t>Дата</t>
  </si>
  <si>
    <t>Время</t>
  </si>
  <si>
    <t>Wпэ</t>
  </si>
  <si>
    <t>Wпоэ</t>
  </si>
  <si>
    <t>ΔWотч</t>
  </si>
  <si>
    <t>%</t>
  </si>
  <si>
    <t>ΔWтех</t>
  </si>
  <si>
    <t>НБдоп</t>
  </si>
  <si>
    <t>ΔWнорм</t>
  </si>
  <si>
    <t>15.11.2016</t>
  </si>
  <si>
    <t>16.11.2016</t>
  </si>
  <si>
    <t>17.11.2016</t>
  </si>
  <si>
    <t>18.11.2016</t>
  </si>
  <si>
    <t>19.11.2016</t>
  </si>
  <si>
    <t>20.11.2016</t>
  </si>
  <si>
    <t>21.11.2016</t>
  </si>
  <si>
    <t>22.11.2016</t>
  </si>
  <si>
    <t>23.11.2016</t>
  </si>
  <si>
    <t>24.11.2016</t>
  </si>
  <si>
    <t>25.11.2016</t>
  </si>
  <si>
    <t>26.11.2016</t>
  </si>
  <si>
    <t>27.11.2016</t>
  </si>
  <si>
    <t>28.11.2016</t>
  </si>
  <si>
    <t>29.11.2016</t>
  </si>
  <si>
    <t>30.11.2016</t>
  </si>
  <si>
    <t>01.12.2016</t>
  </si>
  <si>
    <t>ТН</t>
  </si>
  <si>
    <t>ТТ</t>
  </si>
  <si>
    <t>КЛ</t>
  </si>
  <si>
    <t>СЧ</t>
  </si>
  <si>
    <t>№1</t>
  </si>
  <si>
    <t>№2</t>
  </si>
  <si>
    <t>cosϕнагр</t>
  </si>
  <si>
    <t>ΔPхх, кВт</t>
  </si>
  <si>
    <t>ИКЭЭ (id)</t>
  </si>
  <si>
    <t>% нормативые потери</t>
  </si>
  <si>
    <t>Отчетные потери</t>
  </si>
  <si>
    <t>Данные систем АИИС КУЭ</t>
  </si>
  <si>
    <t>U, кВ</t>
  </si>
  <si>
    <t>Произведение относительной суммарной погрешности и доли ЭЭ через ИКЭЭ</t>
  </si>
  <si>
    <r>
      <rPr>
        <b/>
        <sz val="10"/>
        <rFont val="Calibri"/>
        <family val="2"/>
        <charset val="204"/>
      </rPr>
      <t>δдоп</t>
    </r>
    <r>
      <rPr>
        <b/>
        <sz val="10"/>
        <rFont val="Times New Roman"/>
        <family val="1"/>
        <charset val="204"/>
      </rPr>
      <t>, %</t>
    </r>
  </si>
  <si>
    <r>
      <rPr>
        <b/>
        <sz val="10"/>
        <rFont val="Calibri"/>
        <family val="2"/>
        <charset val="204"/>
      </rPr>
      <t xml:space="preserve">± </t>
    </r>
    <r>
      <rPr>
        <b/>
        <sz val="10"/>
        <rFont val="Times New Roman"/>
        <family val="1"/>
        <charset val="204"/>
      </rPr>
      <t>%  допустимый небаланс</t>
    </r>
  </si>
  <si>
    <t>- НБдоп</t>
  </si>
  <si>
    <t>% Фактический небаланс</t>
  </si>
  <si>
    <t>Нбфакт</t>
  </si>
  <si>
    <t>ПС</t>
  </si>
  <si>
    <t>Итого:</t>
  </si>
  <si>
    <t>Поступление электроэнергии в сеть, в т.ч.:</t>
  </si>
  <si>
    <t>от смежных сетевых предприятий</t>
  </si>
  <si>
    <t>Отпущено электроэнергии из сети</t>
  </si>
  <si>
    <t>Сальдо электроэнергии по сети</t>
  </si>
  <si>
    <t>Полезный отпуск электроэнергии, в т.ч.:</t>
  </si>
  <si>
    <t>собственные нужды</t>
  </si>
  <si>
    <t>производственные нужды</t>
  </si>
  <si>
    <t>хозяйственные нужды</t>
  </si>
  <si>
    <t>Отчётные потери электроэнергии</t>
  </si>
  <si>
    <t>Технические потери электроэнергии</t>
  </si>
  <si>
    <t>Допустимый небаланс</t>
  </si>
  <si>
    <t>Нормативные потери</t>
  </si>
  <si>
    <t>№</t>
  </si>
  <si>
    <t>Параметр</t>
  </si>
  <si>
    <t>Показатель</t>
  </si>
  <si>
    <t>Значение, кВт·ч</t>
  </si>
  <si>
    <t>1.1</t>
  </si>
  <si>
    <t>1.2</t>
  </si>
  <si>
    <t>4.1</t>
  </si>
  <si>
    <t>4.2</t>
  </si>
  <si>
    <t>4.3</t>
  </si>
  <si>
    <t>4.4</t>
  </si>
  <si>
    <t>6.1</t>
  </si>
  <si>
    <t>6.2</t>
  </si>
  <si>
    <t>Фактический небаланс</t>
  </si>
  <si>
    <t>ΔPк вл, кВт</t>
  </si>
  <si>
    <t>СТЭЦ</t>
  </si>
  <si>
    <t>ПС Мера</t>
  </si>
  <si>
    <t>Прием Северная ТЭЦ — ПС Мера, кВт·ч</t>
  </si>
  <si>
    <t>Прием ПС Мера 10 кВ Т1, кВт·ч</t>
  </si>
  <si>
    <t>ТСН-1, кВт·ч</t>
  </si>
  <si>
    <t>Суммарный Полезный Отпуск, кВт·ч</t>
  </si>
  <si>
    <t>Отдача ПС Мера 10 кВ, кВт·ч</t>
  </si>
  <si>
    <t>Отчетные потери, кВт·ч</t>
  </si>
  <si>
    <t>Потери ХХ Т, кВт·ч</t>
  </si>
  <si>
    <t>Технические потери, кВт·ч</t>
  </si>
  <si>
    <t>Фактический небаланс, кВт·ч</t>
  </si>
  <si>
    <t>Допустимый небаланс, кВт·ч</t>
  </si>
  <si>
    <t>Допустимый небаланс (для постороения), кВт·ч</t>
  </si>
  <si>
    <t>Нормативные потери, кВт·ч</t>
  </si>
  <si>
    <t>№1 (Прием СТЭЦ)</t>
  </si>
  <si>
    <t>№2 (Прием 10 кВ - ПС Мера)</t>
  </si>
  <si>
    <t>Технические потери</t>
  </si>
  <si>
    <t>Потери на корону ВЛ, кВт·ч</t>
  </si>
  <si>
    <r>
      <rPr>
        <b/>
        <sz val="10"/>
        <rFont val="Calibri"/>
        <family val="2"/>
        <charset val="204"/>
      </rPr>
      <t xml:space="preserve">− </t>
    </r>
    <r>
      <rPr>
        <b/>
        <sz val="10"/>
        <rFont val="Times New Roman"/>
        <family val="1"/>
        <charset val="204"/>
      </rPr>
      <t>%  допустимый небаланс (для построения)</t>
    </r>
  </si>
  <si>
    <t>6.1.1</t>
  </si>
  <si>
    <t>6.1.2</t>
  </si>
  <si>
    <t>6.2.1</t>
  </si>
  <si>
    <t>6.2.2</t>
  </si>
  <si>
    <t>ВЛ_110 кВ_СевернаяТЭЦ-ПС_Мера__Нобярь (15-30)</t>
  </si>
  <si>
    <t>ВЛ-110 кВ Северная ТЭЦ - ПС Мера</t>
  </si>
  <si>
    <t>Состав технических потерь</t>
  </si>
  <si>
    <t>от электростанций</t>
  </si>
  <si>
    <t>отпуск электроэнергии потребителям</t>
  </si>
  <si>
    <t>8</t>
  </si>
  <si>
    <t>9</t>
  </si>
  <si>
    <t>10</t>
  </si>
  <si>
    <t>7</t>
  </si>
  <si>
    <t>Коммерческие потери</t>
  </si>
  <si>
    <t>потери в линиях</t>
  </si>
  <si>
    <t>потери в трансформаторах</t>
  </si>
  <si>
    <r>
      <t>W</t>
    </r>
    <r>
      <rPr>
        <b/>
        <vertAlign val="subscript"/>
        <sz val="10"/>
        <color theme="1"/>
        <rFont val="Times New Roman"/>
        <family val="1"/>
        <charset val="204"/>
      </rPr>
      <t>ПЭ</t>
    </r>
  </si>
  <si>
    <r>
      <t>W</t>
    </r>
    <r>
      <rPr>
        <b/>
        <vertAlign val="subscript"/>
        <sz val="10"/>
        <color theme="1"/>
        <rFont val="Times New Roman"/>
        <family val="1"/>
        <charset val="204"/>
      </rPr>
      <t>Г</t>
    </r>
  </si>
  <si>
    <r>
      <t>W</t>
    </r>
    <r>
      <rPr>
        <b/>
        <vertAlign val="subscript"/>
        <sz val="10"/>
        <color theme="1"/>
        <rFont val="Times New Roman"/>
        <family val="1"/>
        <charset val="204"/>
      </rPr>
      <t>ЭС</t>
    </r>
  </si>
  <si>
    <r>
      <t>W</t>
    </r>
    <r>
      <rPr>
        <b/>
        <vertAlign val="subscript"/>
        <sz val="10"/>
        <color theme="1"/>
        <rFont val="Times New Roman"/>
        <family val="1"/>
        <charset val="204"/>
      </rPr>
      <t>ОС</t>
    </r>
  </si>
  <si>
    <r>
      <t>W</t>
    </r>
    <r>
      <rPr>
        <b/>
        <vertAlign val="subscript"/>
        <sz val="10"/>
        <color theme="1"/>
        <rFont val="Times New Roman"/>
        <family val="1"/>
        <charset val="204"/>
      </rPr>
      <t>СЭ</t>
    </r>
  </si>
  <si>
    <r>
      <t>W</t>
    </r>
    <r>
      <rPr>
        <b/>
        <vertAlign val="subscript"/>
        <sz val="10"/>
        <color theme="1"/>
        <rFont val="Times New Roman"/>
        <family val="1"/>
        <charset val="204"/>
      </rPr>
      <t>ПОЭ</t>
    </r>
  </si>
  <si>
    <r>
      <t>W</t>
    </r>
    <r>
      <rPr>
        <b/>
        <vertAlign val="subscript"/>
        <sz val="10"/>
        <color theme="1"/>
        <rFont val="Times New Roman"/>
        <family val="1"/>
        <charset val="204"/>
      </rPr>
      <t>ОП</t>
    </r>
  </si>
  <si>
    <r>
      <t>W</t>
    </r>
    <r>
      <rPr>
        <b/>
        <vertAlign val="subscript"/>
        <sz val="10"/>
        <color theme="1"/>
        <rFont val="Times New Roman"/>
        <family val="1"/>
        <charset val="204"/>
      </rPr>
      <t>СН</t>
    </r>
  </si>
  <si>
    <r>
      <t>W</t>
    </r>
    <r>
      <rPr>
        <b/>
        <vertAlign val="subscript"/>
        <sz val="10"/>
        <color theme="1"/>
        <rFont val="Times New Roman"/>
        <family val="1"/>
        <charset val="204"/>
      </rPr>
      <t>ПН</t>
    </r>
  </si>
  <si>
    <r>
      <t>W</t>
    </r>
    <r>
      <rPr>
        <b/>
        <vertAlign val="subscript"/>
        <sz val="10"/>
        <color theme="1"/>
        <rFont val="Times New Roman"/>
        <family val="1"/>
        <charset val="204"/>
      </rPr>
      <t>ХН</t>
    </r>
  </si>
  <si>
    <r>
      <t>НБ</t>
    </r>
    <r>
      <rPr>
        <b/>
        <i/>
        <vertAlign val="subscript"/>
        <sz val="10"/>
        <color theme="1"/>
        <rFont val="Times New Roman"/>
        <family val="1"/>
        <charset val="204"/>
      </rPr>
      <t xml:space="preserve"> </t>
    </r>
    <r>
      <rPr>
        <b/>
        <vertAlign val="subscript"/>
        <sz val="10"/>
        <color theme="1"/>
        <rFont val="Times New Roman"/>
        <family val="1"/>
        <charset val="204"/>
      </rPr>
      <t>факт</t>
    </r>
  </si>
  <si>
    <r>
      <t>НБ</t>
    </r>
    <r>
      <rPr>
        <b/>
        <vertAlign val="subscript"/>
        <sz val="10"/>
        <color theme="1"/>
        <rFont val="Times New Roman"/>
        <family val="1"/>
        <charset val="204"/>
      </rPr>
      <t>ДОП</t>
    </r>
  </si>
  <si>
    <t>потери в линиях на корону</t>
  </si>
  <si>
    <t>потери в линиях нагрузочные</t>
  </si>
  <si>
    <t>потери в трансформаторах холостого хода</t>
  </si>
  <si>
    <t>потери в трансформаторах нагрузочные</t>
  </si>
  <si>
    <r>
      <t xml:space="preserve">Потери </t>
    </r>
    <r>
      <rPr>
        <b/>
        <sz val="10"/>
        <rFont val="Calibri"/>
        <family val="2"/>
        <charset val="204"/>
      </rPr>
      <t>∑</t>
    </r>
    <r>
      <rPr>
        <b/>
        <sz val="10"/>
        <rFont val="Times New Roman"/>
        <family val="1"/>
        <charset val="204"/>
      </rPr>
      <t xml:space="preserve"> Т, кВт·ч</t>
    </r>
  </si>
  <si>
    <r>
      <t xml:space="preserve">Потери </t>
    </r>
    <r>
      <rPr>
        <b/>
        <sz val="10"/>
        <rFont val="Calibri"/>
        <family val="2"/>
        <charset val="204"/>
      </rPr>
      <t>∑</t>
    </r>
    <r>
      <rPr>
        <b/>
        <sz val="10"/>
        <rFont val="Times New Roman"/>
        <family val="1"/>
        <charset val="204"/>
      </rPr>
      <t xml:space="preserve"> ВЛ, кВт·ч</t>
    </r>
  </si>
  <si>
    <r>
      <rPr>
        <b/>
        <sz val="10"/>
        <rFont val="Calibri"/>
        <family val="2"/>
        <charset val="204"/>
      </rPr>
      <t xml:space="preserve">+ </t>
    </r>
    <r>
      <rPr>
        <b/>
        <sz val="10"/>
        <rFont val="Times New Roman"/>
        <family val="1"/>
        <charset val="204"/>
      </rPr>
      <t>%  допустимый небаланс (для построения)</t>
    </r>
  </si>
  <si>
    <r>
      <rPr>
        <b/>
        <sz val="10"/>
        <color theme="1"/>
        <rFont val="Times New Roman"/>
        <family val="1"/>
        <charset val="204"/>
      </rPr>
      <t>Δ</t>
    </r>
    <r>
      <rPr>
        <b/>
        <i/>
        <sz val="10"/>
        <color theme="1"/>
        <rFont val="Times New Roman"/>
        <family val="1"/>
        <charset val="204"/>
      </rPr>
      <t>W</t>
    </r>
    <r>
      <rPr>
        <b/>
        <i/>
        <vertAlign val="subscript"/>
        <sz val="10"/>
        <color theme="1"/>
        <rFont val="Times New Roman"/>
        <family val="1"/>
        <charset val="204"/>
      </rPr>
      <t>ОТЧ</t>
    </r>
  </si>
  <si>
    <r>
      <rPr>
        <b/>
        <sz val="10"/>
        <color theme="1"/>
        <rFont val="Times New Roman"/>
        <family val="1"/>
        <charset val="204"/>
      </rPr>
      <t>Δ</t>
    </r>
    <r>
      <rPr>
        <b/>
        <i/>
        <sz val="10"/>
        <color theme="1"/>
        <rFont val="Times New Roman"/>
        <family val="1"/>
        <charset val="204"/>
      </rPr>
      <t>W</t>
    </r>
    <r>
      <rPr>
        <b/>
        <vertAlign val="subscript"/>
        <sz val="10"/>
        <color theme="1"/>
        <rFont val="Times New Roman"/>
        <family val="1"/>
        <charset val="204"/>
      </rPr>
      <t>ТЕХ</t>
    </r>
  </si>
  <si>
    <r>
      <rPr>
        <b/>
        <sz val="10"/>
        <color theme="1"/>
        <rFont val="Times New Roman"/>
        <family val="1"/>
        <charset val="204"/>
      </rPr>
      <t>Δ</t>
    </r>
    <r>
      <rPr>
        <b/>
        <i/>
        <sz val="10"/>
        <color theme="1"/>
        <rFont val="Times New Roman"/>
        <family val="1"/>
        <charset val="204"/>
      </rPr>
      <t>W</t>
    </r>
    <r>
      <rPr>
        <b/>
        <i/>
        <vertAlign val="subscript"/>
        <sz val="10"/>
        <color theme="1"/>
        <rFont val="Times New Roman"/>
        <family val="1"/>
        <charset val="204"/>
      </rPr>
      <t>ТР</t>
    </r>
  </si>
  <si>
    <r>
      <rPr>
        <b/>
        <sz val="10"/>
        <color theme="1"/>
        <rFont val="Times New Roman"/>
        <family val="1"/>
        <charset val="204"/>
      </rPr>
      <t>Δ</t>
    </r>
    <r>
      <rPr>
        <b/>
        <i/>
        <sz val="10"/>
        <color theme="1"/>
        <rFont val="Times New Roman"/>
        <family val="1"/>
        <charset val="204"/>
      </rPr>
      <t>W</t>
    </r>
    <r>
      <rPr>
        <b/>
        <vertAlign val="subscript"/>
        <sz val="10"/>
        <color theme="1"/>
        <rFont val="Times New Roman"/>
        <family val="1"/>
        <charset val="204"/>
      </rPr>
      <t>ТР</t>
    </r>
    <r>
      <rPr>
        <b/>
        <i/>
        <vertAlign val="subscript"/>
        <sz val="10"/>
        <color theme="1"/>
        <rFont val="Times New Roman"/>
        <family val="1"/>
        <charset val="204"/>
      </rPr>
      <t xml:space="preserve"> </t>
    </r>
    <r>
      <rPr>
        <b/>
        <vertAlign val="subscript"/>
        <sz val="10"/>
        <color theme="1"/>
        <rFont val="Times New Roman"/>
        <family val="1"/>
        <charset val="204"/>
      </rPr>
      <t>ХХ</t>
    </r>
  </si>
  <si>
    <r>
      <rPr>
        <b/>
        <sz val="10"/>
        <color theme="1"/>
        <rFont val="Times New Roman"/>
        <family val="1"/>
        <charset val="204"/>
      </rPr>
      <t>Δ</t>
    </r>
    <r>
      <rPr>
        <b/>
        <i/>
        <sz val="10"/>
        <color theme="1"/>
        <rFont val="Times New Roman"/>
        <family val="1"/>
        <charset val="204"/>
      </rPr>
      <t>W</t>
    </r>
    <r>
      <rPr>
        <b/>
        <vertAlign val="subscript"/>
        <sz val="10"/>
        <color theme="1"/>
        <rFont val="Times New Roman"/>
        <family val="1"/>
        <charset val="204"/>
      </rPr>
      <t>ТР НАГР</t>
    </r>
  </si>
  <si>
    <r>
      <rPr>
        <b/>
        <sz val="10"/>
        <color theme="1"/>
        <rFont val="Times New Roman"/>
        <family val="1"/>
        <charset val="204"/>
      </rPr>
      <t>Δ</t>
    </r>
    <r>
      <rPr>
        <b/>
        <i/>
        <sz val="10"/>
        <color theme="1"/>
        <rFont val="Times New Roman"/>
        <family val="1"/>
        <charset val="204"/>
      </rPr>
      <t>W</t>
    </r>
    <r>
      <rPr>
        <b/>
        <vertAlign val="subscript"/>
        <sz val="10"/>
        <color theme="1"/>
        <rFont val="Times New Roman"/>
        <family val="1"/>
        <charset val="204"/>
      </rPr>
      <t>Л</t>
    </r>
  </si>
  <si>
    <r>
      <rPr>
        <b/>
        <sz val="10"/>
        <color theme="1"/>
        <rFont val="Times New Roman"/>
        <family val="1"/>
        <charset val="204"/>
      </rPr>
      <t>Δ</t>
    </r>
    <r>
      <rPr>
        <b/>
        <i/>
        <sz val="10"/>
        <color theme="1"/>
        <rFont val="Times New Roman"/>
        <family val="1"/>
        <charset val="204"/>
      </rPr>
      <t>W</t>
    </r>
    <r>
      <rPr>
        <b/>
        <vertAlign val="subscript"/>
        <sz val="10"/>
        <color theme="1"/>
        <rFont val="Times New Roman"/>
        <family val="1"/>
        <charset val="204"/>
      </rPr>
      <t>Л ХХ</t>
    </r>
  </si>
  <si>
    <r>
      <rPr>
        <b/>
        <sz val="10"/>
        <color theme="1"/>
        <rFont val="Times New Roman"/>
        <family val="1"/>
        <charset val="204"/>
      </rPr>
      <t>Δ</t>
    </r>
    <r>
      <rPr>
        <b/>
        <i/>
        <sz val="10"/>
        <color theme="1"/>
        <rFont val="Times New Roman"/>
        <family val="1"/>
        <charset val="204"/>
      </rPr>
      <t>W</t>
    </r>
    <r>
      <rPr>
        <b/>
        <vertAlign val="subscript"/>
        <sz val="10"/>
        <color theme="1"/>
        <rFont val="Times New Roman"/>
        <family val="1"/>
        <charset val="204"/>
      </rPr>
      <t>Л НАГР</t>
    </r>
  </si>
  <si>
    <r>
      <rPr>
        <b/>
        <sz val="10"/>
        <color theme="1"/>
        <rFont val="Times New Roman"/>
        <family val="1"/>
        <charset val="204"/>
      </rPr>
      <t>Δ</t>
    </r>
    <r>
      <rPr>
        <b/>
        <i/>
        <sz val="10"/>
        <color theme="1"/>
        <rFont val="Times New Roman"/>
        <family val="1"/>
        <charset val="204"/>
      </rPr>
      <t xml:space="preserve">W </t>
    </r>
    <r>
      <rPr>
        <b/>
        <sz val="10"/>
        <color theme="1"/>
        <rFont val="Times New Roman"/>
        <family val="1"/>
        <charset val="204"/>
      </rPr>
      <t>комм</t>
    </r>
  </si>
  <si>
    <r>
      <rPr>
        <b/>
        <sz val="10"/>
        <color theme="1"/>
        <rFont val="Times New Roman"/>
        <family val="1"/>
        <charset val="204"/>
      </rPr>
      <t>Δ</t>
    </r>
    <r>
      <rPr>
        <b/>
        <i/>
        <sz val="10"/>
        <color theme="1"/>
        <rFont val="Times New Roman"/>
        <family val="1"/>
        <charset val="204"/>
      </rPr>
      <t>W</t>
    </r>
    <r>
      <rPr>
        <b/>
        <vertAlign val="subscript"/>
        <sz val="10"/>
        <color theme="1"/>
        <rFont val="Times New Roman"/>
        <family val="1"/>
        <charset val="204"/>
      </rPr>
      <t>НОРМ</t>
    </r>
  </si>
  <si>
    <t>Показатель отчетных потерь:         Отчетные потери, [кВт·ч]</t>
  </si>
  <si>
    <t>Потери нагр Т, кВт·ч</t>
  </si>
  <si>
    <r>
      <t xml:space="preserve">Потери </t>
    </r>
    <r>
      <rPr>
        <b/>
        <sz val="10"/>
        <rFont val="Calibri"/>
        <family val="2"/>
        <charset val="204"/>
      </rPr>
      <t>нагр</t>
    </r>
    <r>
      <rPr>
        <b/>
        <sz val="10"/>
        <rFont val="Times New Roman"/>
        <family val="1"/>
        <charset val="204"/>
      </rPr>
      <t xml:space="preserve"> ВЛ, кВт·ч</t>
    </r>
  </si>
  <si>
    <t>Потери ХХ Т, %</t>
  </si>
  <si>
    <t>Потери нагр Т, %</t>
  </si>
  <si>
    <t>Потери на корону ВЛ, %</t>
  </si>
  <si>
    <r>
      <t xml:space="preserve">Потери </t>
    </r>
    <r>
      <rPr>
        <b/>
        <sz val="10"/>
        <rFont val="Calibri"/>
        <family val="2"/>
        <charset val="204"/>
      </rPr>
      <t>нагр</t>
    </r>
    <r>
      <rPr>
        <b/>
        <sz val="10"/>
        <rFont val="Times New Roman"/>
        <family val="1"/>
        <charset val="204"/>
      </rPr>
      <t xml:space="preserve"> ВЛ, %</t>
    </r>
  </si>
  <si>
    <t>Баланс по ВЛ-110 кВ Северная ТЭЦ - ПС Мера. Дискретность 1 час</t>
  </si>
  <si>
    <t>Отдача с шин 110 кВ Северной ТЭЦ                   Приём на шины 10 кВ ПС 110 кВ Мера                      Отдача с шин 10 кВ ПС 110 кВ Мера</t>
  </si>
  <si>
    <t>Технические потери                     Коммерческие потери</t>
  </si>
  <si>
    <t>3. Структура отчётных потерь электроэнергии:</t>
  </si>
  <si>
    <t>2. Отчётные потери электроэнергии:</t>
  </si>
  <si>
    <t>4. Структура технических потерь электроэнергии:</t>
  </si>
  <si>
    <t>Потери на корону        Холостой ход трансформатора        Нагрузочные потери в линиях        Нагрузочные потери в трансформаторах</t>
  </si>
  <si>
    <t>5. Фактический и допустимый небаланс:</t>
  </si>
  <si>
    <t>Фактический небаланс          Допустимый небаланс</t>
  </si>
  <si>
    <t>1. Контроль геометрии профиля графика потребления мощности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</si>
</sst>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vertAlign val="subscript"/>
      <sz val="10"/>
      <color theme="1"/>
      <name val="Times New Roman"/>
      <family val="1"/>
      <charset val="204"/>
    </font>
    <font>
      <b/>
      <vertAlign val="subscript"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0070C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23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2" fontId="2" fillId="4" borderId="18" xfId="0" applyNumberFormat="1" applyFont="1" applyFill="1" applyBorder="1" applyAlignment="1">
      <alignment horizontal="center" vertical="center" wrapText="1"/>
    </xf>
    <xf numFmtId="2" fontId="2" fillId="5" borderId="19" xfId="0" applyNumberFormat="1" applyFont="1" applyFill="1" applyBorder="1" applyAlignment="1">
      <alignment horizontal="center" vertical="center" wrapText="1"/>
    </xf>
    <xf numFmtId="2" fontId="2" fillId="10" borderId="20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2" xfId="0" applyNumberFormat="1" applyFont="1" applyFill="1" applyBorder="1" applyAlignment="1">
      <alignment horizontal="center" vertical="center" wrapText="1"/>
    </xf>
    <xf numFmtId="10" fontId="1" fillId="10" borderId="26" xfId="0" applyNumberFormat="1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5" fillId="0" borderId="0" xfId="0" applyFont="1"/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5" fillId="0" borderId="0" xfId="0" applyNumberFormat="1" applyFont="1"/>
    <xf numFmtId="0" fontId="2" fillId="7" borderId="17" xfId="0" applyFont="1" applyFill="1" applyBorder="1" applyAlignment="1">
      <alignment horizontal="center" vertical="center" wrapText="1"/>
    </xf>
    <xf numFmtId="10" fontId="2" fillId="7" borderId="19" xfId="0" applyNumberFormat="1" applyFont="1" applyFill="1" applyBorder="1" applyAlignment="1">
      <alignment horizontal="center" vertical="center" wrapText="1"/>
    </xf>
    <xf numFmtId="10" fontId="1" fillId="8" borderId="26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0" xfId="0" applyFont="1" applyFill="1"/>
    <xf numFmtId="0" fontId="1" fillId="2" borderId="40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/>
    </xf>
    <xf numFmtId="4" fontId="1" fillId="7" borderId="9" xfId="0" applyNumberFormat="1" applyFont="1" applyFill="1" applyBorder="1" applyAlignment="1">
      <alignment horizontal="center" vertical="center" wrapText="1"/>
    </xf>
    <xf numFmtId="4" fontId="1" fillId="7" borderId="23" xfId="0" applyNumberFormat="1" applyFont="1" applyFill="1" applyBorder="1" applyAlignment="1">
      <alignment horizontal="center" vertical="center" wrapText="1"/>
    </xf>
    <xf numFmtId="10" fontId="1" fillId="9" borderId="15" xfId="0" applyNumberFormat="1" applyFont="1" applyFill="1" applyBorder="1" applyAlignment="1">
      <alignment horizontal="center" vertical="center" wrapText="1"/>
    </xf>
    <xf numFmtId="2" fontId="5" fillId="2" borderId="9" xfId="0" applyNumberFormat="1" applyFont="1" applyFill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 vertical="center"/>
    </xf>
    <xf numFmtId="4" fontId="1" fillId="7" borderId="54" xfId="0" applyNumberFormat="1" applyFont="1" applyFill="1" applyBorder="1" applyAlignment="1">
      <alignment horizontal="center" vertical="center" wrapText="1"/>
    </xf>
    <xf numFmtId="10" fontId="1" fillId="9" borderId="56" xfId="0" applyNumberFormat="1" applyFont="1" applyFill="1" applyBorder="1" applyAlignment="1">
      <alignment horizontal="center" vertical="center" wrapText="1"/>
    </xf>
    <xf numFmtId="2" fontId="5" fillId="2" borderId="51" xfId="0" applyNumberFormat="1" applyFont="1" applyFill="1" applyBorder="1" applyAlignment="1">
      <alignment horizontal="center" vertical="center"/>
    </xf>
    <xf numFmtId="10" fontId="1" fillId="10" borderId="55" xfId="0" applyNumberFormat="1" applyFont="1" applyFill="1" applyBorder="1" applyAlignment="1">
      <alignment horizontal="center" vertical="center" wrapText="1"/>
    </xf>
    <xf numFmtId="10" fontId="1" fillId="10" borderId="22" xfId="0" applyNumberFormat="1" applyFont="1" applyFill="1" applyBorder="1" applyAlignment="1">
      <alignment horizontal="center" wrapText="1"/>
    </xf>
    <xf numFmtId="4" fontId="1" fillId="3" borderId="36" xfId="0" applyNumberFormat="1" applyFont="1" applyFill="1" applyBorder="1" applyAlignment="1">
      <alignment horizontal="center" wrapText="1"/>
    </xf>
    <xf numFmtId="4" fontId="1" fillId="3" borderId="37" xfId="0" applyNumberFormat="1" applyFont="1" applyFill="1" applyBorder="1" applyAlignment="1">
      <alignment horizontal="center" wrapText="1"/>
    </xf>
    <xf numFmtId="4" fontId="1" fillId="3" borderId="59" xfId="0" applyNumberFormat="1" applyFont="1" applyFill="1" applyBorder="1" applyAlignment="1">
      <alignment horizontal="center" wrapText="1"/>
    </xf>
    <xf numFmtId="4" fontId="1" fillId="5" borderId="46" xfId="0" applyNumberFormat="1" applyFont="1" applyFill="1" applyBorder="1" applyAlignment="1">
      <alignment horizontal="center" wrapText="1"/>
    </xf>
    <xf numFmtId="4" fontId="1" fillId="4" borderId="9" xfId="0" applyNumberFormat="1" applyFont="1" applyFill="1" applyBorder="1" applyAlignment="1">
      <alignment horizontal="center"/>
    </xf>
    <xf numFmtId="4" fontId="1" fillId="4" borderId="34" xfId="0" applyNumberFormat="1" applyFont="1" applyFill="1" applyBorder="1" applyAlignment="1">
      <alignment horizontal="center" wrapText="1"/>
    </xf>
    <xf numFmtId="4" fontId="1" fillId="4" borderId="13" xfId="0" applyNumberFormat="1" applyFont="1" applyFill="1" applyBorder="1" applyAlignment="1">
      <alignment horizontal="center"/>
    </xf>
    <xf numFmtId="4" fontId="1" fillId="4" borderId="25" xfId="0" applyNumberFormat="1" applyFont="1" applyFill="1" applyBorder="1" applyAlignment="1">
      <alignment horizontal="center" wrapText="1"/>
    </xf>
    <xf numFmtId="4" fontId="1" fillId="4" borderId="51" xfId="0" applyNumberFormat="1" applyFont="1" applyFill="1" applyBorder="1" applyAlignment="1">
      <alignment horizontal="center"/>
    </xf>
    <xf numFmtId="4" fontId="1" fillId="4" borderId="53" xfId="0" applyNumberFormat="1" applyFont="1" applyFill="1" applyBorder="1" applyAlignment="1">
      <alignment horizont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4" fontId="1" fillId="7" borderId="58" xfId="0" applyNumberFormat="1" applyFont="1" applyFill="1" applyBorder="1" applyAlignment="1">
      <alignment horizontal="center" wrapText="1"/>
    </xf>
    <xf numFmtId="10" fontId="1" fillId="7" borderId="3" xfId="0" applyNumberFormat="1" applyFont="1" applyFill="1" applyBorder="1" applyAlignment="1">
      <alignment horizontal="center" wrapText="1"/>
    </xf>
    <xf numFmtId="4" fontId="1" fillId="9" borderId="50" xfId="0" applyNumberFormat="1" applyFont="1" applyFill="1" applyBorder="1" applyAlignment="1">
      <alignment horizontal="center" vertical="center" wrapText="1"/>
    </xf>
    <xf numFmtId="4" fontId="1" fillId="9" borderId="57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wrapText="1"/>
    </xf>
    <xf numFmtId="4" fontId="1" fillId="6" borderId="1" xfId="0" applyNumberFormat="1" applyFont="1" applyFill="1" applyBorder="1" applyAlignment="1">
      <alignment horizontal="center" wrapText="1"/>
    </xf>
    <xf numFmtId="2" fontId="5" fillId="2" borderId="58" xfId="0" applyNumberFormat="1" applyFont="1" applyFill="1" applyBorder="1" applyAlignment="1">
      <alignment horizontal="center"/>
    </xf>
    <xf numFmtId="4" fontId="1" fillId="9" borderId="1" xfId="0" applyNumberFormat="1" applyFont="1" applyFill="1" applyBorder="1" applyAlignment="1">
      <alignment horizontal="center" wrapText="1"/>
    </xf>
    <xf numFmtId="4" fontId="5" fillId="3" borderId="4" xfId="0" applyNumberFormat="1" applyFont="1" applyFill="1" applyBorder="1" applyAlignment="1">
      <alignment horizontal="center"/>
    </xf>
    <xf numFmtId="4" fontId="5" fillId="4" borderId="58" xfId="0" applyNumberFormat="1" applyFont="1" applyFill="1" applyBorder="1" applyAlignment="1">
      <alignment horizontal="center"/>
    </xf>
    <xf numFmtId="4" fontId="5" fillId="4" borderId="3" xfId="0" applyNumberFormat="1" applyFont="1" applyFill="1" applyBorder="1" applyAlignment="1">
      <alignment horizontal="center"/>
    </xf>
    <xf numFmtId="4" fontId="5" fillId="6" borderId="4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5" fillId="2" borderId="7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right" vertical="center"/>
    </xf>
    <xf numFmtId="4" fontId="5" fillId="2" borderId="27" xfId="0" applyNumberFormat="1" applyFont="1" applyFill="1" applyBorder="1" applyAlignment="1">
      <alignment horizontal="right" vertical="center"/>
    </xf>
    <xf numFmtId="4" fontId="5" fillId="2" borderId="11" xfId="0" applyNumberFormat="1" applyFont="1" applyFill="1" applyBorder="1" applyAlignment="1">
      <alignment horizontal="right" vertical="center"/>
    </xf>
    <xf numFmtId="0" fontId="6" fillId="0" borderId="11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49" fontId="6" fillId="0" borderId="61" xfId="0" applyNumberFormat="1" applyFont="1" applyBorder="1" applyAlignment="1">
      <alignment horizontal="center" vertical="center" wrapText="1"/>
    </xf>
    <xf numFmtId="49" fontId="6" fillId="0" borderId="37" xfId="0" applyNumberFormat="1" applyFont="1" applyBorder="1" applyAlignment="1">
      <alignment horizontal="center" vertical="center" wrapText="1"/>
    </xf>
    <xf numFmtId="49" fontId="6" fillId="0" borderId="43" xfId="0" applyNumberFormat="1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10" fontId="1" fillId="7" borderId="60" xfId="0" applyNumberFormat="1" applyFont="1" applyFill="1" applyBorder="1" applyAlignment="1">
      <alignment horizontal="center" vertical="center" wrapText="1"/>
    </xf>
    <xf numFmtId="10" fontId="1" fillId="7" borderId="68" xfId="0" applyNumberFormat="1" applyFont="1" applyFill="1" applyBorder="1" applyAlignment="1">
      <alignment horizontal="center" vertical="center" wrapText="1"/>
    </xf>
    <xf numFmtId="10" fontId="1" fillId="7" borderId="56" xfId="0" applyNumberFormat="1" applyFont="1" applyFill="1" applyBorder="1" applyAlignment="1">
      <alignment horizontal="center" vertical="center" wrapText="1"/>
    </xf>
    <xf numFmtId="10" fontId="1" fillId="8" borderId="25" xfId="0" applyNumberFormat="1" applyFont="1" applyFill="1" applyBorder="1" applyAlignment="1">
      <alignment horizontal="center" vertical="center" wrapText="1"/>
    </xf>
    <xf numFmtId="4" fontId="1" fillId="8" borderId="23" xfId="0" applyNumberFormat="1" applyFont="1" applyFill="1" applyBorder="1" applyAlignment="1">
      <alignment horizontal="center" vertical="center" wrapText="1"/>
    </xf>
    <xf numFmtId="4" fontId="1" fillId="2" borderId="24" xfId="0" applyNumberFormat="1" applyFont="1" applyFill="1" applyBorder="1" applyAlignment="1">
      <alignment horizontal="center" vertical="center" wrapText="1"/>
    </xf>
    <xf numFmtId="4" fontId="1" fillId="8" borderId="2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2" fillId="7" borderId="66" xfId="0" applyFont="1" applyFill="1" applyBorder="1" applyAlignment="1">
      <alignment horizontal="center" vertical="center" wrapText="1"/>
    </xf>
    <xf numFmtId="10" fontId="2" fillId="7" borderId="63" xfId="0" applyNumberFormat="1" applyFont="1" applyFill="1" applyBorder="1" applyAlignment="1">
      <alignment horizontal="center" vertical="center" wrapText="1"/>
    </xf>
    <xf numFmtId="2" fontId="2" fillId="3" borderId="66" xfId="0" applyNumberFormat="1" applyFont="1" applyFill="1" applyBorder="1" applyAlignment="1">
      <alignment horizontal="center" vertical="center" wrapText="1"/>
    </xf>
    <xf numFmtId="2" fontId="2" fillId="4" borderId="67" xfId="0" applyNumberFormat="1" applyFont="1" applyFill="1" applyBorder="1" applyAlignment="1">
      <alignment horizontal="center" vertical="center" wrapText="1"/>
    </xf>
    <xf numFmtId="2" fontId="2" fillId="10" borderId="65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" fillId="2" borderId="61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4" fontId="1" fillId="8" borderId="50" xfId="0" applyNumberFormat="1" applyFont="1" applyFill="1" applyBorder="1" applyAlignment="1">
      <alignment horizontal="center" vertical="center" wrapText="1"/>
    </xf>
    <xf numFmtId="4" fontId="1" fillId="8" borderId="57" xfId="0" applyNumberFormat="1" applyFont="1" applyFill="1" applyBorder="1" applyAlignment="1">
      <alignment horizontal="center" vertical="center" wrapText="1"/>
    </xf>
    <xf numFmtId="4" fontId="1" fillId="2" borderId="52" xfId="0" applyNumberFormat="1" applyFont="1" applyFill="1" applyBorder="1" applyAlignment="1">
      <alignment horizontal="center" vertical="center" wrapText="1"/>
    </xf>
    <xf numFmtId="4" fontId="1" fillId="8" borderId="64" xfId="0" applyNumberFormat="1" applyFont="1" applyFill="1" applyBorder="1" applyAlignment="1">
      <alignment horizontal="center" vertical="center" wrapText="1"/>
    </xf>
    <xf numFmtId="10" fontId="1" fillId="8" borderId="53" xfId="0" applyNumberFormat="1" applyFon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center"/>
    </xf>
    <xf numFmtId="4" fontId="5" fillId="8" borderId="2" xfId="0" applyNumberFormat="1" applyFont="1" applyFill="1" applyBorder="1" applyAlignment="1">
      <alignment horizontal="center"/>
    </xf>
    <xf numFmtId="4" fontId="1" fillId="8" borderId="58" xfId="0" applyNumberFormat="1" applyFont="1" applyFill="1" applyBorder="1" applyAlignment="1">
      <alignment horizontal="center" wrapText="1"/>
    </xf>
    <xf numFmtId="0" fontId="1" fillId="2" borderId="57" xfId="0" applyNumberFormat="1" applyFont="1" applyFill="1" applyBorder="1" applyAlignment="1">
      <alignment horizontal="center" vertical="center" wrapText="1"/>
    </xf>
    <xf numFmtId="4" fontId="1" fillId="8" borderId="13" xfId="0" applyNumberFormat="1" applyFont="1" applyFill="1" applyBorder="1" applyAlignment="1">
      <alignment horizontal="center" vertical="center" wrapText="1"/>
    </xf>
    <xf numFmtId="2" fontId="2" fillId="8" borderId="1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8" borderId="2" xfId="0" applyNumberFormat="1" applyFont="1" applyFill="1" applyBorder="1" applyAlignment="1">
      <alignment horizontal="center" vertical="center" wrapText="1"/>
    </xf>
    <xf numFmtId="4" fontId="1" fillId="8" borderId="51" xfId="0" applyNumberFormat="1" applyFont="1" applyFill="1" applyBorder="1" applyAlignment="1">
      <alignment horizontal="center" vertical="center" wrapText="1"/>
    </xf>
    <xf numFmtId="0" fontId="2" fillId="6" borderId="4" xfId="0" applyFont="1" applyFill="1" applyBorder="1"/>
    <xf numFmtId="0" fontId="1" fillId="2" borderId="39" xfId="0" applyNumberFormat="1" applyFont="1" applyFill="1" applyBorder="1" applyAlignment="1">
      <alignment horizontal="center" vertical="center" wrapText="1"/>
    </xf>
    <xf numFmtId="4" fontId="5" fillId="5" borderId="39" xfId="0" applyNumberFormat="1" applyFont="1" applyFill="1" applyBorder="1" applyAlignment="1">
      <alignment horizontal="center"/>
    </xf>
    <xf numFmtId="0" fontId="2" fillId="6" borderId="45" xfId="0" applyFont="1" applyFill="1" applyBorder="1" applyAlignment="1">
      <alignment horizontal="center" vertical="center" wrapText="1"/>
    </xf>
    <xf numFmtId="4" fontId="1" fillId="6" borderId="16" xfId="1" applyNumberFormat="1" applyFont="1" applyFill="1" applyBorder="1" applyAlignment="1">
      <alignment horizontal="center" vertical="center"/>
    </xf>
    <xf numFmtId="4" fontId="1" fillId="6" borderId="69" xfId="1" applyNumberFormat="1" applyFont="1" applyFill="1" applyBorder="1" applyAlignment="1">
      <alignment horizontal="center" vertical="center"/>
    </xf>
    <xf numFmtId="2" fontId="2" fillId="4" borderId="63" xfId="0" applyNumberFormat="1" applyFont="1" applyFill="1" applyBorder="1" applyAlignment="1">
      <alignment horizontal="center" vertical="center" wrapText="1"/>
    </xf>
    <xf numFmtId="2" fontId="2" fillId="5" borderId="4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/>
    <xf numFmtId="0" fontId="6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164" fontId="5" fillId="0" borderId="41" xfId="0" applyNumberFormat="1" applyFont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/>
    <xf numFmtId="2" fontId="2" fillId="2" borderId="19" xfId="0" applyNumberFormat="1" applyFont="1" applyFill="1" applyBorder="1" applyAlignment="1">
      <alignment horizontal="center" vertical="center" wrapText="1"/>
    </xf>
    <xf numFmtId="2" fontId="2" fillId="2" borderId="56" xfId="0" applyNumberFormat="1" applyFont="1" applyFill="1" applyBorder="1" applyAlignment="1">
      <alignment horizontal="center" vertical="center" wrapText="1"/>
    </xf>
    <xf numFmtId="2" fontId="1" fillId="2" borderId="60" xfId="0" applyNumberFormat="1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 wrapText="1"/>
    </xf>
    <xf numFmtId="2" fontId="1" fillId="2" borderId="71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wrapText="1"/>
    </xf>
    <xf numFmtId="4" fontId="1" fillId="6" borderId="23" xfId="0" applyNumberFormat="1" applyFont="1" applyFill="1" applyBorder="1" applyAlignment="1">
      <alignment horizontal="center" vertical="center" wrapText="1"/>
    </xf>
    <xf numFmtId="2" fontId="2" fillId="10" borderId="21" xfId="0" applyNumberFormat="1" applyFont="1" applyFill="1" applyBorder="1" applyAlignment="1">
      <alignment horizontal="center" vertical="center" wrapText="1"/>
    </xf>
    <xf numFmtId="0" fontId="1" fillId="2" borderId="58" xfId="0" applyNumberFormat="1" applyFont="1" applyFill="1" applyBorder="1" applyAlignment="1">
      <alignment horizontal="center" vertical="center" wrapText="1"/>
    </xf>
    <xf numFmtId="2" fontId="2" fillId="10" borderId="72" xfId="0" applyNumberFormat="1" applyFont="1" applyFill="1" applyBorder="1" applyAlignment="1">
      <alignment horizontal="center" vertical="center" wrapText="1"/>
    </xf>
    <xf numFmtId="4" fontId="1" fillId="10" borderId="50" xfId="0" applyNumberFormat="1" applyFont="1" applyFill="1" applyBorder="1" applyAlignment="1">
      <alignment horizontal="center" vertical="center" wrapText="1"/>
    </xf>
    <xf numFmtId="4" fontId="1" fillId="10" borderId="57" xfId="0" applyNumberFormat="1" applyFont="1" applyFill="1" applyBorder="1" applyAlignment="1">
      <alignment horizontal="center" vertical="center" wrapText="1"/>
    </xf>
    <xf numFmtId="4" fontId="1" fillId="10" borderId="58" xfId="0" applyNumberFormat="1" applyFont="1" applyFill="1" applyBorder="1" applyAlignment="1">
      <alignment horizontal="center" wrapText="1"/>
    </xf>
    <xf numFmtId="2" fontId="1" fillId="6" borderId="14" xfId="0" applyNumberFormat="1" applyFont="1" applyFill="1" applyBorder="1" applyAlignment="1">
      <alignment horizontal="center" vertical="center" wrapText="1"/>
    </xf>
    <xf numFmtId="4" fontId="1" fillId="6" borderId="13" xfId="0" applyNumberFormat="1" applyFont="1" applyFill="1" applyBorder="1" applyAlignment="1">
      <alignment horizontal="center" vertical="center" wrapText="1"/>
    </xf>
    <xf numFmtId="4" fontId="1" fillId="6" borderId="51" xfId="0" applyNumberFormat="1" applyFont="1" applyFill="1" applyBorder="1" applyAlignment="1">
      <alignment horizontal="center" vertical="center" wrapText="1"/>
    </xf>
    <xf numFmtId="2" fontId="1" fillId="6" borderId="52" xfId="0" applyNumberFormat="1" applyFont="1" applyFill="1" applyBorder="1" applyAlignment="1">
      <alignment horizontal="center" vertical="center" wrapText="1"/>
    </xf>
    <xf numFmtId="2" fontId="1" fillId="6" borderId="2" xfId="0" applyNumberFormat="1" applyFont="1" applyFill="1" applyBorder="1" applyAlignment="1">
      <alignment horizontal="center" wrapText="1"/>
    </xf>
    <xf numFmtId="2" fontId="1" fillId="6" borderId="24" xfId="0" applyNumberFormat="1" applyFont="1" applyFill="1" applyBorder="1" applyAlignment="1">
      <alignment horizontal="center" vertical="center" wrapText="1"/>
    </xf>
    <xf numFmtId="0" fontId="1" fillId="0" borderId="22" xfId="0" applyNumberFormat="1" applyFont="1" applyFill="1" applyBorder="1" applyAlignment="1">
      <alignment horizontal="center" vertical="center" wrapText="1"/>
    </xf>
    <xf numFmtId="2" fontId="2" fillId="6" borderId="1" xfId="0" applyNumberFormat="1" applyFont="1" applyFill="1" applyBorder="1" applyAlignment="1">
      <alignment horizontal="center" vertical="center" wrapText="1"/>
    </xf>
    <xf numFmtId="2" fontId="2" fillId="2" borderId="2" xfId="0" quotePrefix="1" applyNumberFormat="1" applyFont="1" applyFill="1" applyBorder="1" applyAlignment="1">
      <alignment horizontal="center" vertical="center" wrapText="1"/>
    </xf>
    <xf numFmtId="2" fontId="2" fillId="6" borderId="2" xfId="0" applyNumberFormat="1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2" fontId="2" fillId="6" borderId="2" xfId="0" quotePrefix="1" applyNumberFormat="1" applyFont="1" applyFill="1" applyBorder="1" applyAlignment="1">
      <alignment horizontal="center" vertical="center" wrapText="1"/>
    </xf>
    <xf numFmtId="10" fontId="2" fillId="8" borderId="3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5" fillId="2" borderId="57" xfId="0" applyFont="1" applyFill="1" applyBorder="1"/>
    <xf numFmtId="2" fontId="2" fillId="9" borderId="66" xfId="0" applyNumberFormat="1" applyFont="1" applyFill="1" applyBorder="1" applyAlignment="1">
      <alignment horizontal="center" vertical="center" wrapText="1"/>
    </xf>
    <xf numFmtId="10" fontId="2" fillId="9" borderId="67" xfId="0" applyNumberFormat="1" applyFont="1" applyFill="1" applyBorder="1" applyAlignment="1">
      <alignment horizontal="center" vertical="center" wrapText="1"/>
    </xf>
    <xf numFmtId="2" fontId="2" fillId="9" borderId="1" xfId="0" applyNumberFormat="1" applyFont="1" applyFill="1" applyBorder="1" applyAlignment="1">
      <alignment horizontal="center" vertical="center" wrapText="1"/>
    </xf>
    <xf numFmtId="10" fontId="2" fillId="9" borderId="2" xfId="0" applyNumberFormat="1" applyFont="1" applyFill="1" applyBorder="1" applyAlignment="1">
      <alignment horizontal="center" vertical="center" wrapText="1"/>
    </xf>
    <xf numFmtId="10" fontId="1" fillId="9" borderId="2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10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 wrapText="1"/>
    </xf>
    <xf numFmtId="10" fontId="1" fillId="0" borderId="26" xfId="0" applyNumberFormat="1" applyFont="1" applyFill="1" applyBorder="1" applyAlignment="1">
      <alignment horizontal="center" vertical="center" wrapText="1"/>
    </xf>
    <xf numFmtId="10" fontId="1" fillId="0" borderId="22" xfId="0" applyNumberFormat="1" applyFont="1" applyFill="1" applyBorder="1" applyAlignment="1">
      <alignment horizont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10" fontId="1" fillId="0" borderId="68" xfId="0" applyNumberFormat="1" applyFont="1" applyFill="1" applyBorder="1" applyAlignment="1">
      <alignment horizontal="center" vertical="center" wrapText="1"/>
    </xf>
    <xf numFmtId="10" fontId="1" fillId="0" borderId="3" xfId="0" applyNumberFormat="1" applyFont="1" applyFill="1" applyBorder="1" applyAlignment="1">
      <alignment horizontal="center" wrapText="1"/>
    </xf>
    <xf numFmtId="0" fontId="6" fillId="2" borderId="4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49" fontId="6" fillId="0" borderId="27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right" vertical="center"/>
    </xf>
    <xf numFmtId="10" fontId="5" fillId="2" borderId="38" xfId="0" applyNumberFormat="1" applyFont="1" applyFill="1" applyBorder="1" applyAlignment="1">
      <alignment horizontal="right" vertical="center"/>
    </xf>
    <xf numFmtId="10" fontId="5" fillId="2" borderId="32" xfId="0" applyNumberFormat="1" applyFont="1" applyFill="1" applyBorder="1" applyAlignment="1">
      <alignment horizontal="right" vertical="center"/>
    </xf>
    <xf numFmtId="0" fontId="5" fillId="2" borderId="38" xfId="0" applyFont="1" applyFill="1" applyBorder="1" applyAlignment="1">
      <alignment horizontal="right" vertical="center"/>
    </xf>
    <xf numFmtId="49" fontId="6" fillId="0" borderId="11" xfId="0" applyNumberFormat="1" applyFont="1" applyBorder="1" applyAlignment="1">
      <alignment horizontal="center" vertical="center" wrapText="1"/>
    </xf>
    <xf numFmtId="0" fontId="6" fillId="0" borderId="62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164" fontId="5" fillId="0" borderId="39" xfId="0" applyNumberFormat="1" applyFont="1" applyBorder="1" applyAlignment="1">
      <alignment horizontal="center" vertical="center"/>
    </xf>
    <xf numFmtId="2" fontId="1" fillId="2" borderId="45" xfId="0" applyNumberFormat="1" applyFont="1" applyFill="1" applyBorder="1" applyAlignment="1">
      <alignment horizontal="center" vertical="center"/>
    </xf>
    <xf numFmtId="2" fontId="2" fillId="0" borderId="22" xfId="0" quotePrefix="1" applyNumberFormat="1" applyFont="1" applyFill="1" applyBorder="1" applyAlignment="1">
      <alignment horizontal="center" vertical="center" wrapText="1"/>
    </xf>
    <xf numFmtId="0" fontId="5" fillId="2" borderId="0" xfId="0" applyFont="1" applyFill="1" applyAlignment="1"/>
    <xf numFmtId="2" fontId="2" fillId="8" borderId="58" xfId="0" applyNumberFormat="1" applyFont="1" applyFill="1" applyBorder="1" applyAlignment="1">
      <alignment horizontal="center" vertical="center" wrapText="1"/>
    </xf>
    <xf numFmtId="2" fontId="2" fillId="0" borderId="58" xfId="0" applyNumberFormat="1" applyFont="1" applyFill="1" applyBorder="1" applyAlignment="1">
      <alignment horizontal="center" vertical="center" wrapText="1"/>
    </xf>
    <xf numFmtId="0" fontId="1" fillId="0" borderId="57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2" fontId="2" fillId="0" borderId="1" xfId="0" applyNumberFormat="1" applyFont="1" applyFill="1" applyBorder="1" applyAlignment="1">
      <alignment horizontal="center" vertical="center" wrapText="1"/>
    </xf>
    <xf numFmtId="10" fontId="1" fillId="0" borderId="50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0" fontId="1" fillId="0" borderId="24" xfId="0" applyNumberFormat="1" applyFont="1" applyFill="1" applyBorder="1" applyAlignment="1">
      <alignment horizontal="center" vertical="center" wrapText="1"/>
    </xf>
    <xf numFmtId="10" fontId="1" fillId="0" borderId="57" xfId="0" applyNumberFormat="1" applyFont="1" applyFill="1" applyBorder="1" applyAlignment="1">
      <alignment horizontal="center" vertical="center" wrapText="1"/>
    </xf>
    <xf numFmtId="10" fontId="1" fillId="0" borderId="64" xfId="0" applyNumberFormat="1" applyFont="1" applyFill="1" applyBorder="1" applyAlignment="1">
      <alignment horizontal="center" vertical="center" wrapText="1"/>
    </xf>
    <xf numFmtId="10" fontId="1" fillId="0" borderId="58" xfId="0" applyNumberFormat="1" applyFont="1" applyFill="1" applyBorder="1" applyAlignment="1">
      <alignment horizontal="center" vertical="center" wrapText="1"/>
    </xf>
    <xf numFmtId="10" fontId="1" fillId="0" borderId="2" xfId="0" applyNumberFormat="1" applyFont="1" applyFill="1" applyBorder="1" applyAlignment="1">
      <alignment horizontal="center" vertical="center" wrapText="1"/>
    </xf>
    <xf numFmtId="10" fontId="1" fillId="8" borderId="22" xfId="0" applyNumberFormat="1" applyFont="1" applyFill="1" applyBorder="1" applyAlignment="1">
      <alignment horizontal="center" wrapText="1"/>
    </xf>
    <xf numFmtId="2" fontId="2" fillId="8" borderId="22" xfId="0" applyNumberFormat="1" applyFont="1" applyFill="1" applyBorder="1" applyAlignment="1">
      <alignment horizontal="center" vertical="center" wrapText="1"/>
    </xf>
    <xf numFmtId="0" fontId="1" fillId="2" borderId="54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4" fontId="1" fillId="8" borderId="73" xfId="0" applyNumberFormat="1" applyFont="1" applyFill="1" applyBorder="1" applyAlignment="1">
      <alignment horizontal="center" vertical="center" wrapText="1"/>
    </xf>
    <xf numFmtId="4" fontId="1" fillId="8" borderId="8" xfId="0" applyNumberFormat="1" applyFont="1" applyFill="1" applyBorder="1" applyAlignment="1">
      <alignment horizontal="center" vertical="center" wrapText="1"/>
    </xf>
    <xf numFmtId="4" fontId="5" fillId="8" borderId="22" xfId="0" applyNumberFormat="1" applyFont="1" applyFill="1" applyBorder="1" applyAlignment="1">
      <alignment horizontal="center"/>
    </xf>
    <xf numFmtId="2" fontId="2" fillId="2" borderId="41" xfId="0" applyNumberFormat="1" applyFont="1" applyFill="1" applyBorder="1" applyAlignment="1">
      <alignment horizontal="center" vertical="center" wrapText="1"/>
    </xf>
    <xf numFmtId="4" fontId="1" fillId="2" borderId="46" xfId="0" applyNumberFormat="1" applyFont="1" applyFill="1" applyBorder="1" applyAlignment="1">
      <alignment horizontal="center" vertical="center" wrapText="1"/>
    </xf>
    <xf numFmtId="4" fontId="1" fillId="2" borderId="48" xfId="0" applyNumberFormat="1" applyFont="1" applyFill="1" applyBorder="1" applyAlignment="1">
      <alignment horizontal="center" vertical="center" wrapText="1"/>
    </xf>
    <xf numFmtId="4" fontId="1" fillId="2" borderId="70" xfId="0" applyNumberFormat="1" applyFont="1" applyFill="1" applyBorder="1" applyAlignment="1">
      <alignment horizontal="center" vertical="center" wrapText="1"/>
    </xf>
    <xf numFmtId="4" fontId="5" fillId="0" borderId="41" xfId="0" applyNumberFormat="1" applyFont="1" applyBorder="1" applyAlignment="1">
      <alignment horizontal="center"/>
    </xf>
    <xf numFmtId="4" fontId="1" fillId="8" borderId="26" xfId="0" applyNumberFormat="1" applyFont="1" applyFill="1" applyBorder="1" applyAlignment="1">
      <alignment horizontal="center" vertical="center" wrapText="1"/>
    </xf>
    <xf numFmtId="4" fontId="1" fillId="8" borderId="54" xfId="0" applyNumberFormat="1" applyFont="1" applyFill="1" applyBorder="1" applyAlignment="1">
      <alignment horizontal="center" vertical="center" wrapText="1"/>
    </xf>
    <xf numFmtId="4" fontId="1" fillId="8" borderId="55" xfId="0" applyNumberFormat="1" applyFont="1" applyFill="1" applyBorder="1" applyAlignment="1">
      <alignment horizontal="center" vertical="center" wrapText="1"/>
    </xf>
    <xf numFmtId="4" fontId="5" fillId="8" borderId="39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6" fillId="0" borderId="39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20" fontId="1" fillId="0" borderId="13" xfId="0" applyNumberFormat="1" applyFont="1" applyBorder="1" applyAlignment="1">
      <alignment horizontal="center" vertical="center" wrapText="1"/>
    </xf>
    <xf numFmtId="20" fontId="1" fillId="0" borderId="14" xfId="0" applyNumberFormat="1" applyFont="1" applyBorder="1" applyAlignment="1">
      <alignment horizontal="center" vertical="center" wrapText="1"/>
    </xf>
    <xf numFmtId="20" fontId="1" fillId="0" borderId="25" xfId="0" applyNumberFormat="1" applyFont="1" applyBorder="1" applyAlignment="1">
      <alignment horizontal="center" vertical="center" wrapText="1"/>
    </xf>
    <xf numFmtId="20" fontId="1" fillId="0" borderId="23" xfId="0" applyNumberFormat="1" applyFont="1" applyBorder="1" applyAlignment="1">
      <alignment horizontal="center" vertical="center" wrapText="1"/>
    </xf>
    <xf numFmtId="20" fontId="1" fillId="0" borderId="24" xfId="0" applyNumberFormat="1" applyFont="1" applyBorder="1" applyAlignment="1">
      <alignment horizontal="center" vertical="center" wrapText="1"/>
    </xf>
    <xf numFmtId="20" fontId="1" fillId="0" borderId="26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20" fontId="1" fillId="0" borderId="28" xfId="0" applyNumberFormat="1" applyFont="1" applyBorder="1" applyAlignment="1">
      <alignment horizontal="center" vertical="center" wrapText="1"/>
    </xf>
    <xf numFmtId="20" fontId="1" fillId="0" borderId="29" xfId="0" applyNumberFormat="1" applyFont="1" applyBorder="1" applyAlignment="1">
      <alignment horizontal="center" vertical="center" wrapText="1"/>
    </xf>
    <xf numFmtId="20" fontId="1" fillId="0" borderId="30" xfId="0" applyNumberFormat="1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2" fontId="2" fillId="2" borderId="33" xfId="0" applyNumberFormat="1" applyFont="1" applyFill="1" applyBorder="1" applyAlignment="1">
      <alignment horizontal="center" vertical="center" wrapText="1"/>
    </xf>
    <xf numFmtId="2" fontId="2" fillId="2" borderId="31" xfId="0" applyNumberFormat="1" applyFont="1" applyFill="1" applyBorder="1" applyAlignment="1">
      <alignment horizontal="center" vertical="center" wrapText="1"/>
    </xf>
    <xf numFmtId="2" fontId="2" fillId="2" borderId="35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1">
    <dxf>
      <font>
        <name val="FreeSans"/>
      </font>
    </dxf>
  </dxfs>
  <tableStyles count="0" defaultTableStyle="TableStyleMedium2" defaultPivotStyle="PivotStyleLight16"/>
  <colors>
    <mruColors>
      <color rgb="FFFF99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Прием СТЭЦ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'ВЛ-110кВ_СТЭЦ-ПС_Мера'!$H$14:$H$398</c:f>
              <c:numCache>
                <c:formatCode>#,##0.00</c:formatCode>
                <c:ptCount val="385"/>
                <c:pt idx="0">
                  <c:v>0</c:v>
                </c:pt>
                <c:pt idx="1">
                  <c:v>0</c:v>
                </c:pt>
                <c:pt idx="2">
                  <c:v>22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1760</c:v>
                </c:pt>
                <c:pt idx="28">
                  <c:v>19448</c:v>
                </c:pt>
                <c:pt idx="29">
                  <c:v>20042</c:v>
                </c:pt>
                <c:pt idx="30">
                  <c:v>19448</c:v>
                </c:pt>
                <c:pt idx="31">
                  <c:v>19800</c:v>
                </c:pt>
                <c:pt idx="32">
                  <c:v>20438</c:v>
                </c:pt>
                <c:pt idx="33">
                  <c:v>21582</c:v>
                </c:pt>
                <c:pt idx="34">
                  <c:v>22616</c:v>
                </c:pt>
                <c:pt idx="35">
                  <c:v>23144</c:v>
                </c:pt>
                <c:pt idx="36">
                  <c:v>22792</c:v>
                </c:pt>
                <c:pt idx="37">
                  <c:v>22374</c:v>
                </c:pt>
                <c:pt idx="38">
                  <c:v>22726</c:v>
                </c:pt>
                <c:pt idx="39">
                  <c:v>22726</c:v>
                </c:pt>
                <c:pt idx="40">
                  <c:v>23078</c:v>
                </c:pt>
                <c:pt idx="41">
                  <c:v>23276</c:v>
                </c:pt>
                <c:pt idx="42">
                  <c:v>23474</c:v>
                </c:pt>
                <c:pt idx="43">
                  <c:v>23474</c:v>
                </c:pt>
                <c:pt idx="44">
                  <c:v>22880</c:v>
                </c:pt>
                <c:pt idx="45">
                  <c:v>22088</c:v>
                </c:pt>
                <c:pt idx="46">
                  <c:v>21406</c:v>
                </c:pt>
                <c:pt idx="47">
                  <c:v>20834</c:v>
                </c:pt>
                <c:pt idx="48">
                  <c:v>20086</c:v>
                </c:pt>
                <c:pt idx="49">
                  <c:v>19910</c:v>
                </c:pt>
                <c:pt idx="50">
                  <c:v>20064</c:v>
                </c:pt>
                <c:pt idx="51">
                  <c:v>20042</c:v>
                </c:pt>
                <c:pt idx="52">
                  <c:v>20460</c:v>
                </c:pt>
                <c:pt idx="53">
                  <c:v>20526</c:v>
                </c:pt>
                <c:pt idx="54">
                  <c:v>19580</c:v>
                </c:pt>
                <c:pt idx="55">
                  <c:v>20174</c:v>
                </c:pt>
                <c:pt idx="56">
                  <c:v>20856</c:v>
                </c:pt>
                <c:pt idx="57">
                  <c:v>22022</c:v>
                </c:pt>
                <c:pt idx="58">
                  <c:v>22880</c:v>
                </c:pt>
                <c:pt idx="59">
                  <c:v>23210</c:v>
                </c:pt>
                <c:pt idx="60">
                  <c:v>22990</c:v>
                </c:pt>
                <c:pt idx="61">
                  <c:v>23034</c:v>
                </c:pt>
                <c:pt idx="62">
                  <c:v>23650</c:v>
                </c:pt>
                <c:pt idx="63">
                  <c:v>23342</c:v>
                </c:pt>
                <c:pt idx="64">
                  <c:v>23584</c:v>
                </c:pt>
                <c:pt idx="65">
                  <c:v>23496</c:v>
                </c:pt>
                <c:pt idx="66">
                  <c:v>23826</c:v>
                </c:pt>
                <c:pt idx="67">
                  <c:v>23672</c:v>
                </c:pt>
                <c:pt idx="68">
                  <c:v>22924</c:v>
                </c:pt>
                <c:pt idx="69">
                  <c:v>22022</c:v>
                </c:pt>
                <c:pt idx="70">
                  <c:v>21516</c:v>
                </c:pt>
                <c:pt idx="71">
                  <c:v>21010</c:v>
                </c:pt>
                <c:pt idx="72">
                  <c:v>20064</c:v>
                </c:pt>
                <c:pt idx="73">
                  <c:v>19844</c:v>
                </c:pt>
                <c:pt idx="74">
                  <c:v>20240</c:v>
                </c:pt>
                <c:pt idx="75">
                  <c:v>20086</c:v>
                </c:pt>
                <c:pt idx="76">
                  <c:v>20262</c:v>
                </c:pt>
                <c:pt idx="77">
                  <c:v>20042</c:v>
                </c:pt>
                <c:pt idx="78">
                  <c:v>19228</c:v>
                </c:pt>
                <c:pt idx="79">
                  <c:v>19294</c:v>
                </c:pt>
                <c:pt idx="80">
                  <c:v>20306</c:v>
                </c:pt>
                <c:pt idx="81">
                  <c:v>21538</c:v>
                </c:pt>
                <c:pt idx="82">
                  <c:v>22880</c:v>
                </c:pt>
                <c:pt idx="83">
                  <c:v>23210</c:v>
                </c:pt>
                <c:pt idx="84">
                  <c:v>23078</c:v>
                </c:pt>
                <c:pt idx="85">
                  <c:v>22946</c:v>
                </c:pt>
                <c:pt idx="86">
                  <c:v>22902</c:v>
                </c:pt>
                <c:pt idx="87">
                  <c:v>23210</c:v>
                </c:pt>
                <c:pt idx="88">
                  <c:v>23166</c:v>
                </c:pt>
                <c:pt idx="89">
                  <c:v>23298</c:v>
                </c:pt>
                <c:pt idx="90">
                  <c:v>23232</c:v>
                </c:pt>
                <c:pt idx="91">
                  <c:v>23606</c:v>
                </c:pt>
                <c:pt idx="92">
                  <c:v>23034</c:v>
                </c:pt>
                <c:pt idx="93">
                  <c:v>22462</c:v>
                </c:pt>
                <c:pt idx="94">
                  <c:v>21912</c:v>
                </c:pt>
                <c:pt idx="95">
                  <c:v>21582</c:v>
                </c:pt>
                <c:pt idx="96">
                  <c:v>20790</c:v>
                </c:pt>
                <c:pt idx="97">
                  <c:v>20504</c:v>
                </c:pt>
                <c:pt idx="98">
                  <c:v>20746</c:v>
                </c:pt>
                <c:pt idx="99">
                  <c:v>20724</c:v>
                </c:pt>
                <c:pt idx="100">
                  <c:v>20768</c:v>
                </c:pt>
                <c:pt idx="101">
                  <c:v>20702</c:v>
                </c:pt>
                <c:pt idx="102">
                  <c:v>19800</c:v>
                </c:pt>
                <c:pt idx="103">
                  <c:v>19756</c:v>
                </c:pt>
                <c:pt idx="104">
                  <c:v>19756</c:v>
                </c:pt>
                <c:pt idx="105">
                  <c:v>20042</c:v>
                </c:pt>
                <c:pt idx="106">
                  <c:v>20922</c:v>
                </c:pt>
                <c:pt idx="107">
                  <c:v>22176</c:v>
                </c:pt>
                <c:pt idx="108">
                  <c:v>21186</c:v>
                </c:pt>
                <c:pt idx="109">
                  <c:v>22000</c:v>
                </c:pt>
                <c:pt idx="110">
                  <c:v>21736</c:v>
                </c:pt>
                <c:pt idx="111">
                  <c:v>21714</c:v>
                </c:pt>
                <c:pt idx="112">
                  <c:v>22000</c:v>
                </c:pt>
                <c:pt idx="113">
                  <c:v>22220</c:v>
                </c:pt>
                <c:pt idx="114">
                  <c:v>22440</c:v>
                </c:pt>
                <c:pt idx="115">
                  <c:v>22792</c:v>
                </c:pt>
                <c:pt idx="116">
                  <c:v>22044</c:v>
                </c:pt>
                <c:pt idx="117">
                  <c:v>21164</c:v>
                </c:pt>
                <c:pt idx="118">
                  <c:v>20988</c:v>
                </c:pt>
                <c:pt idx="119">
                  <c:v>19338</c:v>
                </c:pt>
                <c:pt idx="120">
                  <c:v>19008</c:v>
                </c:pt>
                <c:pt idx="121">
                  <c:v>18612</c:v>
                </c:pt>
                <c:pt idx="122">
                  <c:v>18832</c:v>
                </c:pt>
                <c:pt idx="123">
                  <c:v>18898</c:v>
                </c:pt>
                <c:pt idx="124">
                  <c:v>19118</c:v>
                </c:pt>
                <c:pt idx="125">
                  <c:v>19140</c:v>
                </c:pt>
                <c:pt idx="126">
                  <c:v>18722</c:v>
                </c:pt>
                <c:pt idx="127">
                  <c:v>18920</c:v>
                </c:pt>
                <c:pt idx="128">
                  <c:v>19074</c:v>
                </c:pt>
                <c:pt idx="129">
                  <c:v>19646</c:v>
                </c:pt>
                <c:pt idx="130">
                  <c:v>20152</c:v>
                </c:pt>
                <c:pt idx="131">
                  <c:v>20328</c:v>
                </c:pt>
                <c:pt idx="132">
                  <c:v>20482</c:v>
                </c:pt>
                <c:pt idx="133">
                  <c:v>20196</c:v>
                </c:pt>
                <c:pt idx="134">
                  <c:v>20482</c:v>
                </c:pt>
                <c:pt idx="135">
                  <c:v>20108</c:v>
                </c:pt>
                <c:pt idx="136">
                  <c:v>20526</c:v>
                </c:pt>
                <c:pt idx="137">
                  <c:v>20548</c:v>
                </c:pt>
                <c:pt idx="138">
                  <c:v>21230</c:v>
                </c:pt>
                <c:pt idx="139">
                  <c:v>21406</c:v>
                </c:pt>
                <c:pt idx="140">
                  <c:v>20812</c:v>
                </c:pt>
                <c:pt idx="141">
                  <c:v>20152</c:v>
                </c:pt>
                <c:pt idx="142">
                  <c:v>19624</c:v>
                </c:pt>
                <c:pt idx="143">
                  <c:v>19360</c:v>
                </c:pt>
                <c:pt idx="144">
                  <c:v>18920</c:v>
                </c:pt>
                <c:pt idx="145">
                  <c:v>18656</c:v>
                </c:pt>
                <c:pt idx="146">
                  <c:v>18854</c:v>
                </c:pt>
                <c:pt idx="147">
                  <c:v>18942</c:v>
                </c:pt>
                <c:pt idx="148">
                  <c:v>19052</c:v>
                </c:pt>
                <c:pt idx="149">
                  <c:v>18414</c:v>
                </c:pt>
                <c:pt idx="150">
                  <c:v>18392</c:v>
                </c:pt>
                <c:pt idx="151">
                  <c:v>19140</c:v>
                </c:pt>
                <c:pt idx="152">
                  <c:v>20174</c:v>
                </c:pt>
                <c:pt idx="153">
                  <c:v>21428</c:v>
                </c:pt>
                <c:pt idx="154">
                  <c:v>22550</c:v>
                </c:pt>
                <c:pt idx="155">
                  <c:v>23232</c:v>
                </c:pt>
                <c:pt idx="156">
                  <c:v>23100</c:v>
                </c:pt>
                <c:pt idx="157">
                  <c:v>23892</c:v>
                </c:pt>
                <c:pt idx="158">
                  <c:v>24046</c:v>
                </c:pt>
                <c:pt idx="159">
                  <c:v>22880</c:v>
                </c:pt>
                <c:pt idx="160">
                  <c:v>22616</c:v>
                </c:pt>
                <c:pt idx="161">
                  <c:v>24332</c:v>
                </c:pt>
                <c:pt idx="162">
                  <c:v>24398</c:v>
                </c:pt>
                <c:pt idx="163">
                  <c:v>23122</c:v>
                </c:pt>
                <c:pt idx="164">
                  <c:v>22044</c:v>
                </c:pt>
                <c:pt idx="165">
                  <c:v>21538</c:v>
                </c:pt>
                <c:pt idx="166">
                  <c:v>21560</c:v>
                </c:pt>
                <c:pt idx="167">
                  <c:v>20988</c:v>
                </c:pt>
                <c:pt idx="168">
                  <c:v>19932</c:v>
                </c:pt>
                <c:pt idx="169">
                  <c:v>19932</c:v>
                </c:pt>
                <c:pt idx="170">
                  <c:v>19976</c:v>
                </c:pt>
                <c:pt idx="171">
                  <c:v>20108</c:v>
                </c:pt>
                <c:pt idx="172">
                  <c:v>20174</c:v>
                </c:pt>
                <c:pt idx="173">
                  <c:v>19712</c:v>
                </c:pt>
                <c:pt idx="174">
                  <c:v>19294</c:v>
                </c:pt>
                <c:pt idx="175">
                  <c:v>19448</c:v>
                </c:pt>
                <c:pt idx="176">
                  <c:v>19712</c:v>
                </c:pt>
                <c:pt idx="177">
                  <c:v>21604</c:v>
                </c:pt>
                <c:pt idx="178">
                  <c:v>22748</c:v>
                </c:pt>
                <c:pt idx="179">
                  <c:v>23408</c:v>
                </c:pt>
                <c:pt idx="180">
                  <c:v>23914</c:v>
                </c:pt>
                <c:pt idx="181">
                  <c:v>23738</c:v>
                </c:pt>
                <c:pt idx="182">
                  <c:v>24354</c:v>
                </c:pt>
                <c:pt idx="183">
                  <c:v>21934</c:v>
                </c:pt>
                <c:pt idx="184">
                  <c:v>20856</c:v>
                </c:pt>
                <c:pt idx="185">
                  <c:v>20614</c:v>
                </c:pt>
                <c:pt idx="186">
                  <c:v>21032</c:v>
                </c:pt>
                <c:pt idx="187">
                  <c:v>20922</c:v>
                </c:pt>
                <c:pt idx="188">
                  <c:v>20812</c:v>
                </c:pt>
                <c:pt idx="189">
                  <c:v>19888</c:v>
                </c:pt>
                <c:pt idx="190">
                  <c:v>19162</c:v>
                </c:pt>
                <c:pt idx="191">
                  <c:v>18568</c:v>
                </c:pt>
                <c:pt idx="192">
                  <c:v>17952</c:v>
                </c:pt>
                <c:pt idx="193">
                  <c:v>17974</c:v>
                </c:pt>
                <c:pt idx="194">
                  <c:v>18150</c:v>
                </c:pt>
                <c:pt idx="195">
                  <c:v>17820</c:v>
                </c:pt>
                <c:pt idx="196">
                  <c:v>17754</c:v>
                </c:pt>
                <c:pt idx="197">
                  <c:v>17314</c:v>
                </c:pt>
                <c:pt idx="198">
                  <c:v>17182</c:v>
                </c:pt>
                <c:pt idx="199">
                  <c:v>17622</c:v>
                </c:pt>
                <c:pt idx="200">
                  <c:v>18150</c:v>
                </c:pt>
                <c:pt idx="201">
                  <c:v>19118</c:v>
                </c:pt>
                <c:pt idx="202">
                  <c:v>19514</c:v>
                </c:pt>
                <c:pt idx="203">
                  <c:v>19426</c:v>
                </c:pt>
                <c:pt idx="204">
                  <c:v>19426</c:v>
                </c:pt>
                <c:pt idx="205">
                  <c:v>19910</c:v>
                </c:pt>
                <c:pt idx="206">
                  <c:v>19338</c:v>
                </c:pt>
                <c:pt idx="207">
                  <c:v>18700</c:v>
                </c:pt>
                <c:pt idx="208">
                  <c:v>18744</c:v>
                </c:pt>
                <c:pt idx="209">
                  <c:v>19866</c:v>
                </c:pt>
                <c:pt idx="210">
                  <c:v>20680</c:v>
                </c:pt>
                <c:pt idx="211">
                  <c:v>20614</c:v>
                </c:pt>
                <c:pt idx="212">
                  <c:v>19998</c:v>
                </c:pt>
                <c:pt idx="213">
                  <c:v>19338</c:v>
                </c:pt>
                <c:pt idx="214">
                  <c:v>18590</c:v>
                </c:pt>
                <c:pt idx="215">
                  <c:v>18326</c:v>
                </c:pt>
                <c:pt idx="216">
                  <c:v>17842</c:v>
                </c:pt>
                <c:pt idx="217">
                  <c:v>17446</c:v>
                </c:pt>
                <c:pt idx="218">
                  <c:v>17622</c:v>
                </c:pt>
                <c:pt idx="219">
                  <c:v>17974</c:v>
                </c:pt>
                <c:pt idx="220">
                  <c:v>17820</c:v>
                </c:pt>
                <c:pt idx="221">
                  <c:v>17446</c:v>
                </c:pt>
                <c:pt idx="222">
                  <c:v>17314</c:v>
                </c:pt>
                <c:pt idx="223">
                  <c:v>17402</c:v>
                </c:pt>
                <c:pt idx="224">
                  <c:v>17842</c:v>
                </c:pt>
                <c:pt idx="225">
                  <c:v>19162</c:v>
                </c:pt>
                <c:pt idx="226">
                  <c:v>19426</c:v>
                </c:pt>
                <c:pt idx="227">
                  <c:v>16500</c:v>
                </c:pt>
                <c:pt idx="228">
                  <c:v>20086</c:v>
                </c:pt>
                <c:pt idx="229">
                  <c:v>20790</c:v>
                </c:pt>
                <c:pt idx="230">
                  <c:v>20746</c:v>
                </c:pt>
                <c:pt idx="231">
                  <c:v>20922</c:v>
                </c:pt>
                <c:pt idx="232">
                  <c:v>20482</c:v>
                </c:pt>
                <c:pt idx="233">
                  <c:v>20636</c:v>
                </c:pt>
                <c:pt idx="234">
                  <c:v>21538</c:v>
                </c:pt>
                <c:pt idx="235">
                  <c:v>20834</c:v>
                </c:pt>
                <c:pt idx="236">
                  <c:v>20108</c:v>
                </c:pt>
                <c:pt idx="237">
                  <c:v>19140</c:v>
                </c:pt>
                <c:pt idx="238">
                  <c:v>18392</c:v>
                </c:pt>
                <c:pt idx="239">
                  <c:v>17732</c:v>
                </c:pt>
                <c:pt idx="240">
                  <c:v>16940</c:v>
                </c:pt>
                <c:pt idx="241">
                  <c:v>17006</c:v>
                </c:pt>
                <c:pt idx="242">
                  <c:v>8096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5104</c:v>
                </c:pt>
                <c:pt idx="264">
                  <c:v>17028</c:v>
                </c:pt>
                <c:pt idx="265">
                  <c:v>16830</c:v>
                </c:pt>
                <c:pt idx="266">
                  <c:v>17226</c:v>
                </c:pt>
                <c:pt idx="267">
                  <c:v>16940</c:v>
                </c:pt>
                <c:pt idx="268">
                  <c:v>17050</c:v>
                </c:pt>
                <c:pt idx="269">
                  <c:v>16742</c:v>
                </c:pt>
                <c:pt idx="270">
                  <c:v>15862</c:v>
                </c:pt>
                <c:pt idx="271">
                  <c:v>15730</c:v>
                </c:pt>
                <c:pt idx="272">
                  <c:v>15906</c:v>
                </c:pt>
                <c:pt idx="273">
                  <c:v>16720</c:v>
                </c:pt>
                <c:pt idx="274">
                  <c:v>17336</c:v>
                </c:pt>
                <c:pt idx="275">
                  <c:v>17600</c:v>
                </c:pt>
                <c:pt idx="276">
                  <c:v>17754</c:v>
                </c:pt>
                <c:pt idx="277">
                  <c:v>17292</c:v>
                </c:pt>
                <c:pt idx="278">
                  <c:v>17754</c:v>
                </c:pt>
                <c:pt idx="279">
                  <c:v>17600</c:v>
                </c:pt>
                <c:pt idx="280">
                  <c:v>18106</c:v>
                </c:pt>
                <c:pt idx="281">
                  <c:v>18348</c:v>
                </c:pt>
                <c:pt idx="282">
                  <c:v>18942</c:v>
                </c:pt>
                <c:pt idx="283">
                  <c:v>19118</c:v>
                </c:pt>
                <c:pt idx="284">
                  <c:v>18040</c:v>
                </c:pt>
                <c:pt idx="285">
                  <c:v>17666</c:v>
                </c:pt>
                <c:pt idx="286">
                  <c:v>16720</c:v>
                </c:pt>
                <c:pt idx="287">
                  <c:v>16104</c:v>
                </c:pt>
                <c:pt idx="288">
                  <c:v>15708</c:v>
                </c:pt>
                <c:pt idx="289">
                  <c:v>15158</c:v>
                </c:pt>
                <c:pt idx="290">
                  <c:v>14828</c:v>
                </c:pt>
                <c:pt idx="291">
                  <c:v>14850</c:v>
                </c:pt>
                <c:pt idx="292">
                  <c:v>15048</c:v>
                </c:pt>
                <c:pt idx="293">
                  <c:v>14828</c:v>
                </c:pt>
                <c:pt idx="294">
                  <c:v>14498</c:v>
                </c:pt>
                <c:pt idx="295">
                  <c:v>14344</c:v>
                </c:pt>
                <c:pt idx="296">
                  <c:v>14146</c:v>
                </c:pt>
                <c:pt idx="297">
                  <c:v>15202</c:v>
                </c:pt>
                <c:pt idx="298">
                  <c:v>16324</c:v>
                </c:pt>
                <c:pt idx="299">
                  <c:v>16918</c:v>
                </c:pt>
                <c:pt idx="300">
                  <c:v>16654</c:v>
                </c:pt>
                <c:pt idx="301">
                  <c:v>16522</c:v>
                </c:pt>
                <c:pt idx="302">
                  <c:v>17072</c:v>
                </c:pt>
                <c:pt idx="303">
                  <c:v>16720</c:v>
                </c:pt>
                <c:pt idx="304">
                  <c:v>16478</c:v>
                </c:pt>
                <c:pt idx="305">
                  <c:v>16808</c:v>
                </c:pt>
                <c:pt idx="306">
                  <c:v>17644</c:v>
                </c:pt>
                <c:pt idx="307">
                  <c:v>17578</c:v>
                </c:pt>
                <c:pt idx="308">
                  <c:v>16808</c:v>
                </c:pt>
                <c:pt idx="309">
                  <c:v>16126</c:v>
                </c:pt>
                <c:pt idx="310">
                  <c:v>15730</c:v>
                </c:pt>
                <c:pt idx="311">
                  <c:v>15246</c:v>
                </c:pt>
                <c:pt idx="312">
                  <c:v>14872</c:v>
                </c:pt>
                <c:pt idx="313">
                  <c:v>14652</c:v>
                </c:pt>
                <c:pt idx="314">
                  <c:v>14806</c:v>
                </c:pt>
                <c:pt idx="315">
                  <c:v>14784</c:v>
                </c:pt>
                <c:pt idx="316">
                  <c:v>14938</c:v>
                </c:pt>
                <c:pt idx="317">
                  <c:v>14960</c:v>
                </c:pt>
                <c:pt idx="318">
                  <c:v>14498</c:v>
                </c:pt>
                <c:pt idx="319">
                  <c:v>14872</c:v>
                </c:pt>
                <c:pt idx="320">
                  <c:v>15510</c:v>
                </c:pt>
                <c:pt idx="321">
                  <c:v>16588</c:v>
                </c:pt>
                <c:pt idx="322">
                  <c:v>17446</c:v>
                </c:pt>
                <c:pt idx="323">
                  <c:v>17930</c:v>
                </c:pt>
                <c:pt idx="324">
                  <c:v>17908</c:v>
                </c:pt>
                <c:pt idx="325">
                  <c:v>17138</c:v>
                </c:pt>
                <c:pt idx="326">
                  <c:v>17424</c:v>
                </c:pt>
                <c:pt idx="327">
                  <c:v>17886</c:v>
                </c:pt>
                <c:pt idx="328">
                  <c:v>17996</c:v>
                </c:pt>
                <c:pt idx="329">
                  <c:v>18788</c:v>
                </c:pt>
                <c:pt idx="330">
                  <c:v>19228</c:v>
                </c:pt>
                <c:pt idx="331">
                  <c:v>18854</c:v>
                </c:pt>
                <c:pt idx="332">
                  <c:v>18942</c:v>
                </c:pt>
                <c:pt idx="333">
                  <c:v>18282</c:v>
                </c:pt>
                <c:pt idx="334">
                  <c:v>18172</c:v>
                </c:pt>
                <c:pt idx="335">
                  <c:v>17512</c:v>
                </c:pt>
                <c:pt idx="336">
                  <c:v>17248</c:v>
                </c:pt>
                <c:pt idx="337">
                  <c:v>16940</c:v>
                </c:pt>
                <c:pt idx="338">
                  <c:v>17116</c:v>
                </c:pt>
                <c:pt idx="339">
                  <c:v>16456</c:v>
                </c:pt>
                <c:pt idx="340">
                  <c:v>16654</c:v>
                </c:pt>
                <c:pt idx="341">
                  <c:v>16412</c:v>
                </c:pt>
                <c:pt idx="342">
                  <c:v>15862</c:v>
                </c:pt>
                <c:pt idx="343">
                  <c:v>16324</c:v>
                </c:pt>
                <c:pt idx="344">
                  <c:v>16786</c:v>
                </c:pt>
                <c:pt idx="345">
                  <c:v>17072</c:v>
                </c:pt>
                <c:pt idx="346">
                  <c:v>17974</c:v>
                </c:pt>
                <c:pt idx="347">
                  <c:v>18128</c:v>
                </c:pt>
                <c:pt idx="348">
                  <c:v>18986</c:v>
                </c:pt>
                <c:pt idx="349">
                  <c:v>18524</c:v>
                </c:pt>
                <c:pt idx="350">
                  <c:v>18590</c:v>
                </c:pt>
                <c:pt idx="351">
                  <c:v>18392</c:v>
                </c:pt>
                <c:pt idx="352">
                  <c:v>17886</c:v>
                </c:pt>
                <c:pt idx="353">
                  <c:v>18568</c:v>
                </c:pt>
                <c:pt idx="354">
                  <c:v>19184</c:v>
                </c:pt>
                <c:pt idx="355">
                  <c:v>19404</c:v>
                </c:pt>
                <c:pt idx="356">
                  <c:v>18414</c:v>
                </c:pt>
                <c:pt idx="357">
                  <c:v>17666</c:v>
                </c:pt>
                <c:pt idx="358">
                  <c:v>17644</c:v>
                </c:pt>
                <c:pt idx="359">
                  <c:v>17204</c:v>
                </c:pt>
                <c:pt idx="360">
                  <c:v>16588</c:v>
                </c:pt>
                <c:pt idx="361">
                  <c:v>16302</c:v>
                </c:pt>
                <c:pt idx="362">
                  <c:v>16500</c:v>
                </c:pt>
                <c:pt idx="363">
                  <c:v>16654</c:v>
                </c:pt>
                <c:pt idx="364">
                  <c:v>16654</c:v>
                </c:pt>
                <c:pt idx="365">
                  <c:v>16368</c:v>
                </c:pt>
                <c:pt idx="366">
                  <c:v>15664</c:v>
                </c:pt>
                <c:pt idx="367">
                  <c:v>16038</c:v>
                </c:pt>
                <c:pt idx="368">
                  <c:v>16478</c:v>
                </c:pt>
                <c:pt idx="369">
                  <c:v>17446</c:v>
                </c:pt>
                <c:pt idx="370">
                  <c:v>17798</c:v>
                </c:pt>
                <c:pt idx="371">
                  <c:v>18216</c:v>
                </c:pt>
                <c:pt idx="372">
                  <c:v>18590</c:v>
                </c:pt>
                <c:pt idx="373">
                  <c:v>18348</c:v>
                </c:pt>
                <c:pt idx="374">
                  <c:v>18172</c:v>
                </c:pt>
                <c:pt idx="375">
                  <c:v>17732</c:v>
                </c:pt>
                <c:pt idx="376">
                  <c:v>17996</c:v>
                </c:pt>
                <c:pt idx="377">
                  <c:v>19074</c:v>
                </c:pt>
                <c:pt idx="378">
                  <c:v>19602</c:v>
                </c:pt>
                <c:pt idx="379">
                  <c:v>19690</c:v>
                </c:pt>
                <c:pt idx="380">
                  <c:v>19272</c:v>
                </c:pt>
                <c:pt idx="381">
                  <c:v>18326</c:v>
                </c:pt>
                <c:pt idx="382">
                  <c:v>17996</c:v>
                </c:pt>
                <c:pt idx="383">
                  <c:v>17314</c:v>
                </c:pt>
                <c:pt idx="384">
                  <c:v>16720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6F-40E4-A199-2F9DCD90A604}"/>
            </c:ext>
          </c:extLst>
        </c:ser>
        <c:ser>
          <c:idx val="1"/>
          <c:order val="1"/>
          <c:tx>
            <c:v>Прием ПСМера 10 кВ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val>
            <c:numRef>
              <c:f>'ВЛ-110кВ_СТЭЦ-ПС_Мера'!$K$14:$K$398</c:f>
              <c:numCache>
                <c:formatCode>#,##0.00</c:formatCode>
                <c:ptCount val="385"/>
                <c:pt idx="0">
                  <c:v>21.24672</c:v>
                </c:pt>
                <c:pt idx="1">
                  <c:v>21.418600000000001</c:v>
                </c:pt>
                <c:pt idx="2">
                  <c:v>21.5182</c:v>
                </c:pt>
                <c:pt idx="3">
                  <c:v>21.271519999999999</c:v>
                </c:pt>
                <c:pt idx="4">
                  <c:v>21.303719999999998</c:v>
                </c:pt>
                <c:pt idx="5">
                  <c:v>21.329989999999999</c:v>
                </c:pt>
                <c:pt idx="6">
                  <c:v>21.388369999999998</c:v>
                </c:pt>
                <c:pt idx="7">
                  <c:v>21.433509999999998</c:v>
                </c:pt>
                <c:pt idx="8">
                  <c:v>21.380310000000001</c:v>
                </c:pt>
                <c:pt idx="9">
                  <c:v>21.394749999999998</c:v>
                </c:pt>
                <c:pt idx="10">
                  <c:v>20.629159999999999</c:v>
                </c:pt>
                <c:pt idx="11">
                  <c:v>22.03744</c:v>
                </c:pt>
                <c:pt idx="12">
                  <c:v>22.664960000000001</c:v>
                </c:pt>
                <c:pt idx="13">
                  <c:v>22.710730000000002</c:v>
                </c:pt>
                <c:pt idx="14">
                  <c:v>22.650860000000002</c:v>
                </c:pt>
                <c:pt idx="15">
                  <c:v>22.240870000000001</c:v>
                </c:pt>
                <c:pt idx="16">
                  <c:v>22.326989999999999</c:v>
                </c:pt>
                <c:pt idx="17">
                  <c:v>22.48733</c:v>
                </c:pt>
                <c:pt idx="18">
                  <c:v>22.603539999999999</c:v>
                </c:pt>
                <c:pt idx="19">
                  <c:v>22.59018</c:v>
                </c:pt>
                <c:pt idx="20">
                  <c:v>22.693090000000002</c:v>
                </c:pt>
                <c:pt idx="21">
                  <c:v>23.025659999999998</c:v>
                </c:pt>
                <c:pt idx="22">
                  <c:v>23.145569999999999</c:v>
                </c:pt>
                <c:pt idx="23">
                  <c:v>23.59836</c:v>
                </c:pt>
                <c:pt idx="24">
                  <c:v>22.413329999999998</c:v>
                </c:pt>
                <c:pt idx="25">
                  <c:v>20.80837</c:v>
                </c:pt>
                <c:pt idx="26">
                  <c:v>21.257210000000001</c:v>
                </c:pt>
                <c:pt idx="27">
                  <c:v>1746.7999</c:v>
                </c:pt>
                <c:pt idx="28">
                  <c:v>19101.051719999999</c:v>
                </c:pt>
                <c:pt idx="29">
                  <c:v>19638.834029999998</c:v>
                </c:pt>
                <c:pt idx="30">
                  <c:v>19087.970259999998</c:v>
                </c:pt>
                <c:pt idx="31">
                  <c:v>19411.530429999999</c:v>
                </c:pt>
                <c:pt idx="32">
                  <c:v>20058.536599999999</c:v>
                </c:pt>
                <c:pt idx="33">
                  <c:v>21168.642829999997</c:v>
                </c:pt>
                <c:pt idx="34">
                  <c:v>22156.22164</c:v>
                </c:pt>
                <c:pt idx="35">
                  <c:v>22653.726639999997</c:v>
                </c:pt>
                <c:pt idx="36">
                  <c:v>22332.736800000002</c:v>
                </c:pt>
                <c:pt idx="37">
                  <c:v>21928.669419999998</c:v>
                </c:pt>
                <c:pt idx="38">
                  <c:v>22244.353449999999</c:v>
                </c:pt>
                <c:pt idx="39">
                  <c:v>22259.110420000001</c:v>
                </c:pt>
                <c:pt idx="40">
                  <c:v>22593.379400000002</c:v>
                </c:pt>
                <c:pt idx="41">
                  <c:v>22788.599419999999</c:v>
                </c:pt>
                <c:pt idx="42">
                  <c:v>22982.730490000002</c:v>
                </c:pt>
                <c:pt idx="43">
                  <c:v>21832.895239999998</c:v>
                </c:pt>
                <c:pt idx="44">
                  <c:v>22421.074669999998</c:v>
                </c:pt>
                <c:pt idx="45">
                  <c:v>21643.225120000003</c:v>
                </c:pt>
                <c:pt idx="46">
                  <c:v>20976.974259999999</c:v>
                </c:pt>
                <c:pt idx="47">
                  <c:v>20418.157829999996</c:v>
                </c:pt>
                <c:pt idx="48">
                  <c:v>19697.921399999999</c:v>
                </c:pt>
                <c:pt idx="49">
                  <c:v>19506.886630000001</c:v>
                </c:pt>
                <c:pt idx="50">
                  <c:v>19678.12083</c:v>
                </c:pt>
                <c:pt idx="51">
                  <c:v>19624.42583</c:v>
                </c:pt>
                <c:pt idx="52">
                  <c:v>20057.984829999998</c:v>
                </c:pt>
                <c:pt idx="53">
                  <c:v>20129.729659999997</c:v>
                </c:pt>
                <c:pt idx="54">
                  <c:v>19184.137029999998</c:v>
                </c:pt>
                <c:pt idx="55">
                  <c:v>19781.730630000002</c:v>
                </c:pt>
                <c:pt idx="56">
                  <c:v>20462.863799999999</c:v>
                </c:pt>
                <c:pt idx="57">
                  <c:v>21591.724829999999</c:v>
                </c:pt>
                <c:pt idx="58">
                  <c:v>22428.843790000003</c:v>
                </c:pt>
                <c:pt idx="59">
                  <c:v>22703.958000000002</c:v>
                </c:pt>
                <c:pt idx="60">
                  <c:v>22537.036530000001</c:v>
                </c:pt>
                <c:pt idx="61">
                  <c:v>22570.158319999999</c:v>
                </c:pt>
                <c:pt idx="62">
                  <c:v>23151.927430000003</c:v>
                </c:pt>
                <c:pt idx="63">
                  <c:v>22851.357540000001</c:v>
                </c:pt>
                <c:pt idx="64">
                  <c:v>23097.45448</c:v>
                </c:pt>
                <c:pt idx="65">
                  <c:v>23020.454369999999</c:v>
                </c:pt>
                <c:pt idx="66">
                  <c:v>23326.31034</c:v>
                </c:pt>
                <c:pt idx="67">
                  <c:v>23155.378110000001</c:v>
                </c:pt>
                <c:pt idx="68">
                  <c:v>22454.569060000002</c:v>
                </c:pt>
                <c:pt idx="69">
                  <c:v>21581.256049999996</c:v>
                </c:pt>
                <c:pt idx="70">
                  <c:v>21100.22712</c:v>
                </c:pt>
                <c:pt idx="71">
                  <c:v>20601.00576</c:v>
                </c:pt>
                <c:pt idx="72">
                  <c:v>19653.687839999999</c:v>
                </c:pt>
                <c:pt idx="73">
                  <c:v>19475.193920000002</c:v>
                </c:pt>
                <c:pt idx="74">
                  <c:v>19823.052029999999</c:v>
                </c:pt>
                <c:pt idx="75">
                  <c:v>19679.952429999998</c:v>
                </c:pt>
                <c:pt idx="76">
                  <c:v>19857.968459999996</c:v>
                </c:pt>
                <c:pt idx="77">
                  <c:v>19652.97363</c:v>
                </c:pt>
                <c:pt idx="78">
                  <c:v>18866.146029999996</c:v>
                </c:pt>
                <c:pt idx="79">
                  <c:v>18899.21343</c:v>
                </c:pt>
                <c:pt idx="80">
                  <c:v>19927.340829999997</c:v>
                </c:pt>
                <c:pt idx="81">
                  <c:v>21131.327310000001</c:v>
                </c:pt>
                <c:pt idx="82">
                  <c:v>22401.547480000005</c:v>
                </c:pt>
                <c:pt idx="83">
                  <c:v>22742.810420000002</c:v>
                </c:pt>
                <c:pt idx="84">
                  <c:v>22600.28242</c:v>
                </c:pt>
                <c:pt idx="85">
                  <c:v>22478.771420000001</c:v>
                </c:pt>
                <c:pt idx="86">
                  <c:v>22443.511419999999</c:v>
                </c:pt>
                <c:pt idx="87">
                  <c:v>22720.879420000001</c:v>
                </c:pt>
                <c:pt idx="88">
                  <c:v>22685.836449999999</c:v>
                </c:pt>
                <c:pt idx="89">
                  <c:v>22793.546419999999</c:v>
                </c:pt>
                <c:pt idx="90">
                  <c:v>22746.057400000002</c:v>
                </c:pt>
                <c:pt idx="91">
                  <c:v>23108.379419999997</c:v>
                </c:pt>
                <c:pt idx="92">
                  <c:v>22557.364420000002</c:v>
                </c:pt>
                <c:pt idx="93">
                  <c:v>22001.397100000002</c:v>
                </c:pt>
                <c:pt idx="94">
                  <c:v>21479.557870000001</c:v>
                </c:pt>
                <c:pt idx="95">
                  <c:v>21140.53542</c:v>
                </c:pt>
                <c:pt idx="96">
                  <c:v>20381.111819999998</c:v>
                </c:pt>
                <c:pt idx="97">
                  <c:v>20101.527829999999</c:v>
                </c:pt>
                <c:pt idx="98">
                  <c:v>20347.157999999999</c:v>
                </c:pt>
                <c:pt idx="99">
                  <c:v>20296.068629999998</c:v>
                </c:pt>
                <c:pt idx="100">
                  <c:v>20353.471259999998</c:v>
                </c:pt>
                <c:pt idx="101">
                  <c:v>20287.809430000001</c:v>
                </c:pt>
                <c:pt idx="102">
                  <c:v>19414.283229999997</c:v>
                </c:pt>
                <c:pt idx="103">
                  <c:v>19382.405629999997</c:v>
                </c:pt>
                <c:pt idx="104">
                  <c:v>19382.903029999998</c:v>
                </c:pt>
                <c:pt idx="105">
                  <c:v>19669.70523</c:v>
                </c:pt>
                <c:pt idx="106">
                  <c:v>20503.177000000003</c:v>
                </c:pt>
                <c:pt idx="107">
                  <c:v>21751.325779999999</c:v>
                </c:pt>
                <c:pt idx="108">
                  <c:v>20763.735189999999</c:v>
                </c:pt>
                <c:pt idx="109">
                  <c:v>21559.483930000002</c:v>
                </c:pt>
                <c:pt idx="110">
                  <c:v>21280.325370000002</c:v>
                </c:pt>
                <c:pt idx="111">
                  <c:v>21301.012269999999</c:v>
                </c:pt>
                <c:pt idx="112">
                  <c:v>21563.295979999999</c:v>
                </c:pt>
                <c:pt idx="113">
                  <c:v>21759.345270000002</c:v>
                </c:pt>
                <c:pt idx="114">
                  <c:v>21989.956880000002</c:v>
                </c:pt>
                <c:pt idx="115">
                  <c:v>22325.374080000001</c:v>
                </c:pt>
                <c:pt idx="116">
                  <c:v>21615.939829999999</c:v>
                </c:pt>
                <c:pt idx="117">
                  <c:v>20767.732380000001</c:v>
                </c:pt>
                <c:pt idx="118">
                  <c:v>20577.820239999997</c:v>
                </c:pt>
                <c:pt idx="119">
                  <c:v>18987.94815</c:v>
                </c:pt>
                <c:pt idx="120">
                  <c:v>18648.711039999998</c:v>
                </c:pt>
                <c:pt idx="121">
                  <c:v>18277.702229999999</c:v>
                </c:pt>
                <c:pt idx="122">
                  <c:v>18493.515429999999</c:v>
                </c:pt>
                <c:pt idx="123">
                  <c:v>18551.246829999996</c:v>
                </c:pt>
                <c:pt idx="124">
                  <c:v>18774.264029999998</c:v>
                </c:pt>
                <c:pt idx="125">
                  <c:v>18753.296030000001</c:v>
                </c:pt>
                <c:pt idx="126">
                  <c:v>18398.731630000002</c:v>
                </c:pt>
                <c:pt idx="127">
                  <c:v>18570.115429999998</c:v>
                </c:pt>
                <c:pt idx="128">
                  <c:v>18729.857229999998</c:v>
                </c:pt>
                <c:pt idx="129">
                  <c:v>19274.722829999999</c:v>
                </c:pt>
                <c:pt idx="130">
                  <c:v>19780.968629999999</c:v>
                </c:pt>
                <c:pt idx="131">
                  <c:v>19949.4948</c:v>
                </c:pt>
                <c:pt idx="132">
                  <c:v>20098.516229999997</c:v>
                </c:pt>
                <c:pt idx="133">
                  <c:v>19819.302229999998</c:v>
                </c:pt>
                <c:pt idx="134">
                  <c:v>20082.857459999999</c:v>
                </c:pt>
                <c:pt idx="135">
                  <c:v>19738.392619999999</c:v>
                </c:pt>
                <c:pt idx="136">
                  <c:v>20138.508829999999</c:v>
                </c:pt>
                <c:pt idx="137">
                  <c:v>20142.565029999998</c:v>
                </c:pt>
                <c:pt idx="138">
                  <c:v>20835.349029999998</c:v>
                </c:pt>
                <c:pt idx="139">
                  <c:v>20978.906500000001</c:v>
                </c:pt>
                <c:pt idx="140">
                  <c:v>20429.904400000003</c:v>
                </c:pt>
                <c:pt idx="141">
                  <c:v>19772.119029999998</c:v>
                </c:pt>
                <c:pt idx="142">
                  <c:v>19230.502679999998</c:v>
                </c:pt>
                <c:pt idx="143">
                  <c:v>19012.47783</c:v>
                </c:pt>
                <c:pt idx="144">
                  <c:v>18561.606829999997</c:v>
                </c:pt>
                <c:pt idx="145">
                  <c:v>18316.123429999996</c:v>
                </c:pt>
                <c:pt idx="146">
                  <c:v>18483.219459999997</c:v>
                </c:pt>
                <c:pt idx="147">
                  <c:v>18587.847600000001</c:v>
                </c:pt>
                <c:pt idx="148">
                  <c:v>18672.797229999996</c:v>
                </c:pt>
                <c:pt idx="149">
                  <c:v>18077.871230000001</c:v>
                </c:pt>
                <c:pt idx="150">
                  <c:v>18047.410829999997</c:v>
                </c:pt>
                <c:pt idx="151">
                  <c:v>18787.92223</c:v>
                </c:pt>
                <c:pt idx="152">
                  <c:v>19787.620630000001</c:v>
                </c:pt>
                <c:pt idx="153">
                  <c:v>20990.416829999998</c:v>
                </c:pt>
                <c:pt idx="154">
                  <c:v>22093.73936</c:v>
                </c:pt>
                <c:pt idx="155">
                  <c:v>22755.428530000001</c:v>
                </c:pt>
                <c:pt idx="156">
                  <c:v>22623.4064</c:v>
                </c:pt>
                <c:pt idx="157">
                  <c:v>23397.555490000002</c:v>
                </c:pt>
                <c:pt idx="158">
                  <c:v>23551.717430000001</c:v>
                </c:pt>
                <c:pt idx="159">
                  <c:v>22449.064679999999</c:v>
                </c:pt>
                <c:pt idx="160">
                  <c:v>22156.053749999999</c:v>
                </c:pt>
                <c:pt idx="161">
                  <c:v>23815.353659999997</c:v>
                </c:pt>
                <c:pt idx="162">
                  <c:v>23900.114600000001</c:v>
                </c:pt>
                <c:pt idx="163">
                  <c:v>22655.83582</c:v>
                </c:pt>
                <c:pt idx="164">
                  <c:v>21600.798490000001</c:v>
                </c:pt>
                <c:pt idx="165">
                  <c:v>21100.347239999999</c:v>
                </c:pt>
                <c:pt idx="166">
                  <c:v>21124.374829999997</c:v>
                </c:pt>
                <c:pt idx="167">
                  <c:v>20567.294600000001</c:v>
                </c:pt>
                <c:pt idx="168">
                  <c:v>19538.613029999997</c:v>
                </c:pt>
                <c:pt idx="169">
                  <c:v>19542.621659999997</c:v>
                </c:pt>
                <c:pt idx="170">
                  <c:v>19567.68563</c:v>
                </c:pt>
                <c:pt idx="171">
                  <c:v>19692.12443</c:v>
                </c:pt>
                <c:pt idx="172">
                  <c:v>19765.540200000003</c:v>
                </c:pt>
                <c:pt idx="173">
                  <c:v>19324.230829999997</c:v>
                </c:pt>
                <c:pt idx="174">
                  <c:v>18921.196030000003</c:v>
                </c:pt>
                <c:pt idx="175">
                  <c:v>19064.459229999997</c:v>
                </c:pt>
                <c:pt idx="176">
                  <c:v>19341.128829999998</c:v>
                </c:pt>
                <c:pt idx="177">
                  <c:v>21172.798829999996</c:v>
                </c:pt>
                <c:pt idx="178">
                  <c:v>22269.451830000002</c:v>
                </c:pt>
                <c:pt idx="179">
                  <c:v>22925.2804</c:v>
                </c:pt>
                <c:pt idx="180">
                  <c:v>23417.538939999999</c:v>
                </c:pt>
                <c:pt idx="181">
                  <c:v>23242.293399999995</c:v>
                </c:pt>
                <c:pt idx="182">
                  <c:v>23834.259699999999</c:v>
                </c:pt>
                <c:pt idx="183">
                  <c:v>21483.446509999998</c:v>
                </c:pt>
                <c:pt idx="184">
                  <c:v>20436.87902</c:v>
                </c:pt>
                <c:pt idx="185">
                  <c:v>20203.248779999998</c:v>
                </c:pt>
                <c:pt idx="186">
                  <c:v>20584.37887</c:v>
                </c:pt>
                <c:pt idx="187">
                  <c:v>20477.870139999999</c:v>
                </c:pt>
                <c:pt idx="188">
                  <c:v>20402.95074</c:v>
                </c:pt>
                <c:pt idx="189">
                  <c:v>19476.021799999999</c:v>
                </c:pt>
                <c:pt idx="190">
                  <c:v>18783.508829999999</c:v>
                </c:pt>
                <c:pt idx="191">
                  <c:v>18205.999830000001</c:v>
                </c:pt>
                <c:pt idx="192">
                  <c:v>17595.76586</c:v>
                </c:pt>
                <c:pt idx="193">
                  <c:v>17625.131829999998</c:v>
                </c:pt>
                <c:pt idx="194">
                  <c:v>17781.556829999998</c:v>
                </c:pt>
                <c:pt idx="195">
                  <c:v>17472.24783</c:v>
                </c:pt>
                <c:pt idx="196">
                  <c:v>17416.76583</c:v>
                </c:pt>
                <c:pt idx="197">
                  <c:v>16981.641800000001</c:v>
                </c:pt>
                <c:pt idx="198">
                  <c:v>16844.309829999998</c:v>
                </c:pt>
                <c:pt idx="199">
                  <c:v>17276.325829999998</c:v>
                </c:pt>
                <c:pt idx="200">
                  <c:v>17798.624830000001</c:v>
                </c:pt>
                <c:pt idx="201">
                  <c:v>18750.937829999999</c:v>
                </c:pt>
                <c:pt idx="202">
                  <c:v>19113.178830000001</c:v>
                </c:pt>
                <c:pt idx="203">
                  <c:v>19041.170829999999</c:v>
                </c:pt>
                <c:pt idx="204">
                  <c:v>19062.737859999997</c:v>
                </c:pt>
                <c:pt idx="205">
                  <c:v>19497.223699999999</c:v>
                </c:pt>
                <c:pt idx="206">
                  <c:v>18949.912180000003</c:v>
                </c:pt>
                <c:pt idx="207">
                  <c:v>18334.28512</c:v>
                </c:pt>
                <c:pt idx="208">
                  <c:v>18365.775419999998</c:v>
                </c:pt>
                <c:pt idx="209">
                  <c:v>19424.596819999999</c:v>
                </c:pt>
                <c:pt idx="210">
                  <c:v>20240.329750000001</c:v>
                </c:pt>
                <c:pt idx="211">
                  <c:v>20183.64056</c:v>
                </c:pt>
                <c:pt idx="212">
                  <c:v>19589.849829999999</c:v>
                </c:pt>
                <c:pt idx="213">
                  <c:v>18950.076829999998</c:v>
                </c:pt>
                <c:pt idx="214">
                  <c:v>18213.5648</c:v>
                </c:pt>
                <c:pt idx="215">
                  <c:v>17978.851859999999</c:v>
                </c:pt>
                <c:pt idx="216">
                  <c:v>17475.233830000001</c:v>
                </c:pt>
                <c:pt idx="217">
                  <c:v>17108.275829999999</c:v>
                </c:pt>
                <c:pt idx="218">
                  <c:v>17283.361829999998</c:v>
                </c:pt>
                <c:pt idx="219">
                  <c:v>17596.034830000001</c:v>
                </c:pt>
                <c:pt idx="220">
                  <c:v>17466.87183</c:v>
                </c:pt>
                <c:pt idx="221">
                  <c:v>17103.73083</c:v>
                </c:pt>
                <c:pt idx="222">
                  <c:v>16987.198800000002</c:v>
                </c:pt>
                <c:pt idx="223">
                  <c:v>17059.004829999998</c:v>
                </c:pt>
                <c:pt idx="224">
                  <c:v>17497.342829999998</c:v>
                </c:pt>
                <c:pt idx="225">
                  <c:v>18768.384829999999</c:v>
                </c:pt>
                <c:pt idx="226">
                  <c:v>19039.506429999998</c:v>
                </c:pt>
                <c:pt idx="227">
                  <c:v>16174.78592</c:v>
                </c:pt>
                <c:pt idx="228">
                  <c:v>19692.752189999999</c:v>
                </c:pt>
                <c:pt idx="229">
                  <c:v>20370.292000000001</c:v>
                </c:pt>
                <c:pt idx="230">
                  <c:v>20331.467000000001</c:v>
                </c:pt>
                <c:pt idx="231">
                  <c:v>20503.442999999999</c:v>
                </c:pt>
                <c:pt idx="232">
                  <c:v>20063.623</c:v>
                </c:pt>
                <c:pt idx="233">
                  <c:v>20214.324000000001</c:v>
                </c:pt>
                <c:pt idx="234">
                  <c:v>21092.021000000001</c:v>
                </c:pt>
                <c:pt idx="235">
                  <c:v>20419.293000000001</c:v>
                </c:pt>
                <c:pt idx="236">
                  <c:v>19726.835999999999</c:v>
                </c:pt>
                <c:pt idx="237">
                  <c:v>18756.075000000001</c:v>
                </c:pt>
                <c:pt idx="238">
                  <c:v>18048.525000000001</c:v>
                </c:pt>
                <c:pt idx="239">
                  <c:v>17392.154999999999</c:v>
                </c:pt>
                <c:pt idx="240">
                  <c:v>16607.713</c:v>
                </c:pt>
                <c:pt idx="241">
                  <c:v>16738.362000000001</c:v>
                </c:pt>
                <c:pt idx="242">
                  <c:v>7940.1632199999995</c:v>
                </c:pt>
                <c:pt idx="243">
                  <c:v>24.616040000000002</c:v>
                </c:pt>
                <c:pt idx="244">
                  <c:v>21.698840000000001</c:v>
                </c:pt>
                <c:pt idx="245">
                  <c:v>21.759720000000002</c:v>
                </c:pt>
                <c:pt idx="246">
                  <c:v>21.78772</c:v>
                </c:pt>
                <c:pt idx="247">
                  <c:v>21.83023</c:v>
                </c:pt>
                <c:pt idx="248">
                  <c:v>21.652979999999999</c:v>
                </c:pt>
                <c:pt idx="249">
                  <c:v>21.31101</c:v>
                </c:pt>
                <c:pt idx="250">
                  <c:v>20.532489999999999</c:v>
                </c:pt>
                <c:pt idx="251">
                  <c:v>20.89856</c:v>
                </c:pt>
                <c:pt idx="252">
                  <c:v>22.676259999999999</c:v>
                </c:pt>
                <c:pt idx="253">
                  <c:v>23.06138</c:v>
                </c:pt>
                <c:pt idx="254">
                  <c:v>23.272490000000001</c:v>
                </c:pt>
                <c:pt idx="255">
                  <c:v>23.085629999999998</c:v>
                </c:pt>
                <c:pt idx="256">
                  <c:v>23.135629999999999</c:v>
                </c:pt>
                <c:pt idx="257">
                  <c:v>23.1203</c:v>
                </c:pt>
                <c:pt idx="258">
                  <c:v>23.098230000000001</c:v>
                </c:pt>
                <c:pt idx="259">
                  <c:v>23.061019999999999</c:v>
                </c:pt>
                <c:pt idx="260">
                  <c:v>23.305440000000001</c:v>
                </c:pt>
                <c:pt idx="261">
                  <c:v>22.701440000000002</c:v>
                </c:pt>
                <c:pt idx="262">
                  <c:v>21.098479999999999</c:v>
                </c:pt>
                <c:pt idx="263">
                  <c:v>5050.9016799999999</c:v>
                </c:pt>
                <c:pt idx="264">
                  <c:v>16733.55157</c:v>
                </c:pt>
                <c:pt idx="265">
                  <c:v>16499.23645</c:v>
                </c:pt>
                <c:pt idx="266">
                  <c:v>16886.44642</c:v>
                </c:pt>
                <c:pt idx="267">
                  <c:v>16622.674419999999</c:v>
                </c:pt>
                <c:pt idx="268">
                  <c:v>16704.544419999998</c:v>
                </c:pt>
                <c:pt idx="269">
                  <c:v>16420.288400000001</c:v>
                </c:pt>
                <c:pt idx="270">
                  <c:v>15539.72942</c:v>
                </c:pt>
                <c:pt idx="271">
                  <c:v>15439.853419999999</c:v>
                </c:pt>
                <c:pt idx="272">
                  <c:v>15610.07942</c:v>
                </c:pt>
                <c:pt idx="273">
                  <c:v>16387.952420000001</c:v>
                </c:pt>
                <c:pt idx="274">
                  <c:v>16986.272420000001</c:v>
                </c:pt>
                <c:pt idx="275">
                  <c:v>17257.298419999999</c:v>
                </c:pt>
                <c:pt idx="276">
                  <c:v>17401.35842</c:v>
                </c:pt>
                <c:pt idx="277">
                  <c:v>16942.008449999998</c:v>
                </c:pt>
                <c:pt idx="278">
                  <c:v>17407.856400000001</c:v>
                </c:pt>
                <c:pt idx="279">
                  <c:v>17261.217420000001</c:v>
                </c:pt>
                <c:pt idx="280">
                  <c:v>17745.527419999999</c:v>
                </c:pt>
                <c:pt idx="281">
                  <c:v>17974.263419999999</c:v>
                </c:pt>
                <c:pt idx="282">
                  <c:v>18563.720419999998</c:v>
                </c:pt>
                <c:pt idx="283">
                  <c:v>18719.662420000001</c:v>
                </c:pt>
                <c:pt idx="284">
                  <c:v>17693.71242</c:v>
                </c:pt>
                <c:pt idx="285">
                  <c:v>17341.630420000001</c:v>
                </c:pt>
                <c:pt idx="286">
                  <c:v>16393.929400000001</c:v>
                </c:pt>
                <c:pt idx="287">
                  <c:v>15793.13242</c:v>
                </c:pt>
                <c:pt idx="288">
                  <c:v>15413.784450000001</c:v>
                </c:pt>
                <c:pt idx="289">
                  <c:v>14865.14242</c:v>
                </c:pt>
                <c:pt idx="290">
                  <c:v>14561.337869999999</c:v>
                </c:pt>
                <c:pt idx="291">
                  <c:v>14571.51642</c:v>
                </c:pt>
                <c:pt idx="292">
                  <c:v>14761.67042</c:v>
                </c:pt>
                <c:pt idx="293">
                  <c:v>14539.12542</c:v>
                </c:pt>
                <c:pt idx="294">
                  <c:v>14220.5764</c:v>
                </c:pt>
                <c:pt idx="295">
                  <c:v>14076.2644</c:v>
                </c:pt>
                <c:pt idx="296">
                  <c:v>13868.297419999999</c:v>
                </c:pt>
                <c:pt idx="297">
                  <c:v>14931.477429999999</c:v>
                </c:pt>
                <c:pt idx="298">
                  <c:v>16003.79142</c:v>
                </c:pt>
                <c:pt idx="299">
                  <c:v>16579.182420000001</c:v>
                </c:pt>
                <c:pt idx="300">
                  <c:v>16335.65445</c:v>
                </c:pt>
                <c:pt idx="301">
                  <c:v>16213.245419999999</c:v>
                </c:pt>
                <c:pt idx="302">
                  <c:v>16738.716420000001</c:v>
                </c:pt>
                <c:pt idx="303">
                  <c:v>16395.949400000001</c:v>
                </c:pt>
                <c:pt idx="304">
                  <c:v>16179.502419999999</c:v>
                </c:pt>
                <c:pt idx="305">
                  <c:v>16488.824420000001</c:v>
                </c:pt>
                <c:pt idx="306">
                  <c:v>17323.742419999999</c:v>
                </c:pt>
                <c:pt idx="307">
                  <c:v>17231.127420000001</c:v>
                </c:pt>
                <c:pt idx="308">
                  <c:v>16491.654419999999</c:v>
                </c:pt>
                <c:pt idx="309">
                  <c:v>15825.13242</c:v>
                </c:pt>
                <c:pt idx="310">
                  <c:v>15434.88942</c:v>
                </c:pt>
                <c:pt idx="311">
                  <c:v>14978.155419999999</c:v>
                </c:pt>
                <c:pt idx="312">
                  <c:v>14595.97242</c:v>
                </c:pt>
                <c:pt idx="313">
                  <c:v>14379.25642</c:v>
                </c:pt>
                <c:pt idx="314">
                  <c:v>14520.225419999999</c:v>
                </c:pt>
                <c:pt idx="315">
                  <c:v>14490.25042</c:v>
                </c:pt>
                <c:pt idx="316">
                  <c:v>14645.091419999999</c:v>
                </c:pt>
                <c:pt idx="317">
                  <c:v>14685.592419999999</c:v>
                </c:pt>
                <c:pt idx="318">
                  <c:v>14231.66042</c:v>
                </c:pt>
                <c:pt idx="319">
                  <c:v>14588.9714</c:v>
                </c:pt>
                <c:pt idx="320">
                  <c:v>15217.48842</c:v>
                </c:pt>
                <c:pt idx="321">
                  <c:v>16277.04342</c:v>
                </c:pt>
                <c:pt idx="322">
                  <c:v>17113.595419999998</c:v>
                </c:pt>
                <c:pt idx="323">
                  <c:v>17586.658449999999</c:v>
                </c:pt>
                <c:pt idx="324">
                  <c:v>17562.168419999998</c:v>
                </c:pt>
                <c:pt idx="325">
                  <c:v>16804.168419999998</c:v>
                </c:pt>
                <c:pt idx="326">
                  <c:v>17100.008419999998</c:v>
                </c:pt>
                <c:pt idx="327">
                  <c:v>17536.984329999999</c:v>
                </c:pt>
                <c:pt idx="328">
                  <c:v>17652.098419999998</c:v>
                </c:pt>
                <c:pt idx="329">
                  <c:v>18417.13623</c:v>
                </c:pt>
                <c:pt idx="330">
                  <c:v>18815.531340000001</c:v>
                </c:pt>
                <c:pt idx="331">
                  <c:v>18484.240419999998</c:v>
                </c:pt>
                <c:pt idx="332">
                  <c:v>18570.14242</c:v>
                </c:pt>
                <c:pt idx="333">
                  <c:v>17914.896420000001</c:v>
                </c:pt>
                <c:pt idx="334">
                  <c:v>17821.913430000001</c:v>
                </c:pt>
                <c:pt idx="335">
                  <c:v>17172.466910000003</c:v>
                </c:pt>
                <c:pt idx="336">
                  <c:v>16913.90465</c:v>
                </c:pt>
                <c:pt idx="337">
                  <c:v>16610.578669999999</c:v>
                </c:pt>
                <c:pt idx="338">
                  <c:v>16759.54981</c:v>
                </c:pt>
                <c:pt idx="339">
                  <c:v>16143.493829999999</c:v>
                </c:pt>
                <c:pt idx="340">
                  <c:v>16316.625</c:v>
                </c:pt>
                <c:pt idx="341">
                  <c:v>16072.945609999999</c:v>
                </c:pt>
                <c:pt idx="342">
                  <c:v>15559.113570000001</c:v>
                </c:pt>
                <c:pt idx="343">
                  <c:v>16017.413619999999</c:v>
                </c:pt>
                <c:pt idx="344">
                  <c:v>16474.279330000001</c:v>
                </c:pt>
                <c:pt idx="345">
                  <c:v>16746.037529999998</c:v>
                </c:pt>
                <c:pt idx="346">
                  <c:v>17618.775449999997</c:v>
                </c:pt>
                <c:pt idx="347">
                  <c:v>17784.47263</c:v>
                </c:pt>
                <c:pt idx="348">
                  <c:v>18596.24584</c:v>
                </c:pt>
                <c:pt idx="349">
                  <c:v>18145.369780000001</c:v>
                </c:pt>
                <c:pt idx="350">
                  <c:v>18224.675950000001</c:v>
                </c:pt>
                <c:pt idx="351">
                  <c:v>18013.81479</c:v>
                </c:pt>
                <c:pt idx="352">
                  <c:v>17539.270260000001</c:v>
                </c:pt>
                <c:pt idx="353">
                  <c:v>18203.361240000002</c:v>
                </c:pt>
                <c:pt idx="354">
                  <c:v>18819.180359999998</c:v>
                </c:pt>
                <c:pt idx="355">
                  <c:v>19000.41084</c:v>
                </c:pt>
                <c:pt idx="356">
                  <c:v>18077.381099999999</c:v>
                </c:pt>
                <c:pt idx="357">
                  <c:v>17317.73906</c:v>
                </c:pt>
                <c:pt idx="358">
                  <c:v>17307.704369999999</c:v>
                </c:pt>
                <c:pt idx="359">
                  <c:v>16864.002859999997</c:v>
                </c:pt>
                <c:pt idx="360">
                  <c:v>16284.751699999999</c:v>
                </c:pt>
                <c:pt idx="361">
                  <c:v>15996.5942</c:v>
                </c:pt>
                <c:pt idx="362">
                  <c:v>16169.7814</c:v>
                </c:pt>
                <c:pt idx="363">
                  <c:v>16338.631740000001</c:v>
                </c:pt>
                <c:pt idx="364">
                  <c:v>16313.992740000002</c:v>
                </c:pt>
                <c:pt idx="365">
                  <c:v>16047.38358</c:v>
                </c:pt>
                <c:pt idx="366">
                  <c:v>15370.575409999999</c:v>
                </c:pt>
                <c:pt idx="367">
                  <c:v>15727.05077</c:v>
                </c:pt>
                <c:pt idx="368">
                  <c:v>16181.46636</c:v>
                </c:pt>
                <c:pt idx="369">
                  <c:v>17112.235480000003</c:v>
                </c:pt>
                <c:pt idx="370">
                  <c:v>17463.031419999999</c:v>
                </c:pt>
                <c:pt idx="371">
                  <c:v>17860.519400000001</c:v>
                </c:pt>
                <c:pt idx="372">
                  <c:v>18204.999390000001</c:v>
                </c:pt>
                <c:pt idx="373">
                  <c:v>17977.815709999999</c:v>
                </c:pt>
                <c:pt idx="374">
                  <c:v>17818.09202</c:v>
                </c:pt>
                <c:pt idx="375">
                  <c:v>17405.869030000002</c:v>
                </c:pt>
                <c:pt idx="376">
                  <c:v>17632.662339999999</c:v>
                </c:pt>
                <c:pt idx="377">
                  <c:v>18706.659</c:v>
                </c:pt>
                <c:pt idx="378">
                  <c:v>19202.937320000001</c:v>
                </c:pt>
                <c:pt idx="379">
                  <c:v>19287.68633</c:v>
                </c:pt>
                <c:pt idx="380">
                  <c:v>18867.107489999999</c:v>
                </c:pt>
                <c:pt idx="381">
                  <c:v>17974.55788</c:v>
                </c:pt>
                <c:pt idx="382">
                  <c:v>17638.067200000001</c:v>
                </c:pt>
                <c:pt idx="383">
                  <c:v>16967.73342</c:v>
                </c:pt>
                <c:pt idx="384">
                  <c:v>16411.254850000001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6F-40E4-A199-2F9DCD90A604}"/>
            </c:ext>
          </c:extLst>
        </c:ser>
        <c:ser>
          <c:idx val="2"/>
          <c:order val="2"/>
          <c:tx>
            <c:v>Отдача ПСМера 10 кВ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val>
            <c:numRef>
              <c:f>'ВЛ-110кВ_СТЭЦ-ПС_Мера'!$L$14:$L$398</c:f>
              <c:numCache>
                <c:formatCode>#,##0.00</c:formatCode>
                <c:ptCount val="385"/>
                <c:pt idx="0">
                  <c:v>11927.37536</c:v>
                </c:pt>
                <c:pt idx="1">
                  <c:v>11884.124159999999</c:v>
                </c:pt>
                <c:pt idx="2">
                  <c:v>11671.502840000001</c:v>
                </c:pt>
                <c:pt idx="3">
                  <c:v>11733.83626</c:v>
                </c:pt>
                <c:pt idx="4">
                  <c:v>11895.60946</c:v>
                </c:pt>
                <c:pt idx="5">
                  <c:v>11912.711220000001</c:v>
                </c:pt>
                <c:pt idx="6">
                  <c:v>12017.392100000001</c:v>
                </c:pt>
                <c:pt idx="7">
                  <c:v>12055.30312</c:v>
                </c:pt>
                <c:pt idx="8">
                  <c:v>12211.37038</c:v>
                </c:pt>
                <c:pt idx="9">
                  <c:v>13133.131140000001</c:v>
                </c:pt>
                <c:pt idx="10">
                  <c:v>13767.093860000001</c:v>
                </c:pt>
                <c:pt idx="11">
                  <c:v>13822.603080000001</c:v>
                </c:pt>
                <c:pt idx="12">
                  <c:v>13665.75628</c:v>
                </c:pt>
                <c:pt idx="13">
                  <c:v>13500.538779999999</c:v>
                </c:pt>
                <c:pt idx="14">
                  <c:v>13747.37586</c:v>
                </c:pt>
                <c:pt idx="15">
                  <c:v>13897.44558</c:v>
                </c:pt>
                <c:pt idx="16">
                  <c:v>13809.279460000002</c:v>
                </c:pt>
                <c:pt idx="17">
                  <c:v>13545.06532</c:v>
                </c:pt>
                <c:pt idx="18">
                  <c:v>13221.04758</c:v>
                </c:pt>
                <c:pt idx="19">
                  <c:v>13056.81732</c:v>
                </c:pt>
                <c:pt idx="20">
                  <c:v>12721.495940000001</c:v>
                </c:pt>
                <c:pt idx="21">
                  <c:v>12337.22114</c:v>
                </c:pt>
                <c:pt idx="22">
                  <c:v>12051.59484</c:v>
                </c:pt>
                <c:pt idx="23">
                  <c:v>11896.96262</c:v>
                </c:pt>
                <c:pt idx="24">
                  <c:v>11964.084559999999</c:v>
                </c:pt>
                <c:pt idx="25">
                  <c:v>11960.884480000001</c:v>
                </c:pt>
                <c:pt idx="26">
                  <c:v>11820.88694</c:v>
                </c:pt>
                <c:pt idx="27">
                  <c:v>11804.774519999999</c:v>
                </c:pt>
                <c:pt idx="28">
                  <c:v>16047.00252</c:v>
                </c:pt>
                <c:pt idx="29">
                  <c:v>16691.108680000001</c:v>
                </c:pt>
                <c:pt idx="30">
                  <c:v>16722.029479999997</c:v>
                </c:pt>
                <c:pt idx="31">
                  <c:v>16935.088519999998</c:v>
                </c:pt>
                <c:pt idx="32">
                  <c:v>17476.263440000002</c:v>
                </c:pt>
                <c:pt idx="33">
                  <c:v>18477.566879999998</c:v>
                </c:pt>
                <c:pt idx="34">
                  <c:v>19414.303240000001</c:v>
                </c:pt>
                <c:pt idx="35">
                  <c:v>19654.44486</c:v>
                </c:pt>
                <c:pt idx="36">
                  <c:v>19464.710639999998</c:v>
                </c:pt>
                <c:pt idx="37">
                  <c:v>19434.893900000003</c:v>
                </c:pt>
                <c:pt idx="38">
                  <c:v>19157.554039999999</c:v>
                </c:pt>
                <c:pt idx="39">
                  <c:v>19218.256160000001</c:v>
                </c:pt>
                <c:pt idx="40">
                  <c:v>19450.4388</c:v>
                </c:pt>
                <c:pt idx="41">
                  <c:v>19154.422879999998</c:v>
                </c:pt>
                <c:pt idx="42">
                  <c:v>18909.154860000002</c:v>
                </c:pt>
                <c:pt idx="43">
                  <c:v>18754.39342</c:v>
                </c:pt>
                <c:pt idx="44">
                  <c:v>18355.745220000001</c:v>
                </c:pt>
                <c:pt idx="45">
                  <c:v>17944.140180000002</c:v>
                </c:pt>
                <c:pt idx="46">
                  <c:v>17585.204519999999</c:v>
                </c:pt>
                <c:pt idx="47">
                  <c:v>17341.174340000001</c:v>
                </c:pt>
                <c:pt idx="48">
                  <c:v>16976.586739999999</c:v>
                </c:pt>
                <c:pt idx="49">
                  <c:v>16923.024279999998</c:v>
                </c:pt>
                <c:pt idx="50">
                  <c:v>16669.535520000001</c:v>
                </c:pt>
                <c:pt idx="51">
                  <c:v>16633.176459999999</c:v>
                </c:pt>
                <c:pt idx="52">
                  <c:v>16877.091339999999</c:v>
                </c:pt>
                <c:pt idx="53">
                  <c:v>16906.852879999999</c:v>
                </c:pt>
                <c:pt idx="54">
                  <c:v>16827.201580000001</c:v>
                </c:pt>
                <c:pt idx="55">
                  <c:v>17025.03944</c:v>
                </c:pt>
                <c:pt idx="56">
                  <c:v>17665.693059999998</c:v>
                </c:pt>
                <c:pt idx="57">
                  <c:v>18870.68332</c:v>
                </c:pt>
                <c:pt idx="58">
                  <c:v>19430.127399999998</c:v>
                </c:pt>
                <c:pt idx="59">
                  <c:v>19674.484700000001</c:v>
                </c:pt>
                <c:pt idx="60">
                  <c:v>19288.890420000003</c:v>
                </c:pt>
                <c:pt idx="61">
                  <c:v>19191.664239999998</c:v>
                </c:pt>
                <c:pt idx="62">
                  <c:v>19383.156179999998</c:v>
                </c:pt>
                <c:pt idx="63">
                  <c:v>19024.359179999999</c:v>
                </c:pt>
                <c:pt idx="64">
                  <c:v>19432.148240000002</c:v>
                </c:pt>
                <c:pt idx="65">
                  <c:v>19165.020940000002</c:v>
                </c:pt>
                <c:pt idx="66">
                  <c:v>18836.891779999998</c:v>
                </c:pt>
                <c:pt idx="67">
                  <c:v>18492.829740000001</c:v>
                </c:pt>
                <c:pt idx="68">
                  <c:v>18184.12932</c:v>
                </c:pt>
                <c:pt idx="69">
                  <c:v>17777.001640000002</c:v>
                </c:pt>
                <c:pt idx="70">
                  <c:v>17637.86348</c:v>
                </c:pt>
                <c:pt idx="71">
                  <c:v>17503.823</c:v>
                </c:pt>
                <c:pt idx="72">
                  <c:v>17078.762839999999</c:v>
                </c:pt>
                <c:pt idx="73">
                  <c:v>17000.21356</c:v>
                </c:pt>
                <c:pt idx="74">
                  <c:v>16627.87614</c:v>
                </c:pt>
                <c:pt idx="75">
                  <c:v>16541.942040000002</c:v>
                </c:pt>
                <c:pt idx="76">
                  <c:v>16696.530579999999</c:v>
                </c:pt>
                <c:pt idx="77">
                  <c:v>16698.735679999998</c:v>
                </c:pt>
                <c:pt idx="78">
                  <c:v>16644.428780000002</c:v>
                </c:pt>
                <c:pt idx="79">
                  <c:v>16865.520499999999</c:v>
                </c:pt>
                <c:pt idx="80">
                  <c:v>17471.524879999997</c:v>
                </c:pt>
                <c:pt idx="81">
                  <c:v>18648.89114</c:v>
                </c:pt>
                <c:pt idx="82">
                  <c:v>19519.85944</c:v>
                </c:pt>
                <c:pt idx="83">
                  <c:v>19616.684800000003</c:v>
                </c:pt>
                <c:pt idx="84">
                  <c:v>19139.845119999998</c:v>
                </c:pt>
                <c:pt idx="85">
                  <c:v>19432.997179999998</c:v>
                </c:pt>
                <c:pt idx="86">
                  <c:v>19389.454420000002</c:v>
                </c:pt>
                <c:pt idx="87">
                  <c:v>19266.677759999999</c:v>
                </c:pt>
                <c:pt idx="88">
                  <c:v>19366.280339999998</c:v>
                </c:pt>
                <c:pt idx="89">
                  <c:v>19070.99122</c:v>
                </c:pt>
                <c:pt idx="90">
                  <c:v>18461.515520000001</c:v>
                </c:pt>
                <c:pt idx="91">
                  <c:v>18609.478920000001</c:v>
                </c:pt>
                <c:pt idx="92">
                  <c:v>18320.25434</c:v>
                </c:pt>
                <c:pt idx="93">
                  <c:v>17777.57706</c:v>
                </c:pt>
                <c:pt idx="94">
                  <c:v>17694.617099999999</c:v>
                </c:pt>
                <c:pt idx="95">
                  <c:v>17580.47064</c:v>
                </c:pt>
                <c:pt idx="96">
                  <c:v>17272.118900000001</c:v>
                </c:pt>
                <c:pt idx="97">
                  <c:v>17176.21716</c:v>
                </c:pt>
                <c:pt idx="98">
                  <c:v>16852.108700000001</c:v>
                </c:pt>
                <c:pt idx="99">
                  <c:v>16771.911499999998</c:v>
                </c:pt>
                <c:pt idx="100">
                  <c:v>16684.55776</c:v>
                </c:pt>
                <c:pt idx="101">
                  <c:v>16789.554179999999</c:v>
                </c:pt>
                <c:pt idx="102">
                  <c:v>16705.408799999997</c:v>
                </c:pt>
                <c:pt idx="103">
                  <c:v>16650.435420000002</c:v>
                </c:pt>
                <c:pt idx="104">
                  <c:v>16949.554759999999</c:v>
                </c:pt>
                <c:pt idx="105">
                  <c:v>17497.029779999997</c:v>
                </c:pt>
                <c:pt idx="106">
                  <c:v>17758.400659999999</c:v>
                </c:pt>
                <c:pt idx="107">
                  <c:v>17898.03716</c:v>
                </c:pt>
                <c:pt idx="108">
                  <c:v>17798.83454</c:v>
                </c:pt>
                <c:pt idx="109">
                  <c:v>18094.97666</c:v>
                </c:pt>
                <c:pt idx="110">
                  <c:v>17978.409760000002</c:v>
                </c:pt>
                <c:pt idx="111">
                  <c:v>17862.8613</c:v>
                </c:pt>
                <c:pt idx="112">
                  <c:v>18175.421040000001</c:v>
                </c:pt>
                <c:pt idx="113">
                  <c:v>18230.114099999999</c:v>
                </c:pt>
                <c:pt idx="114">
                  <c:v>18314.340060000002</c:v>
                </c:pt>
                <c:pt idx="115">
                  <c:v>18280.083460000002</c:v>
                </c:pt>
                <c:pt idx="116">
                  <c:v>17991.963759999999</c:v>
                </c:pt>
                <c:pt idx="117">
                  <c:v>17703.252919999999</c:v>
                </c:pt>
                <c:pt idx="118">
                  <c:v>17511.6711</c:v>
                </c:pt>
                <c:pt idx="119">
                  <c:v>17395.365579999998</c:v>
                </c:pt>
                <c:pt idx="120">
                  <c:v>17091.135979999999</c:v>
                </c:pt>
                <c:pt idx="121">
                  <c:v>16870.783439999999</c:v>
                </c:pt>
                <c:pt idx="122">
                  <c:v>16733.64646</c:v>
                </c:pt>
                <c:pt idx="123">
                  <c:v>16664.887119999999</c:v>
                </c:pt>
                <c:pt idx="124">
                  <c:v>16719.81278</c:v>
                </c:pt>
                <c:pt idx="125">
                  <c:v>16753.46342</c:v>
                </c:pt>
                <c:pt idx="126">
                  <c:v>16626.432119999998</c:v>
                </c:pt>
                <c:pt idx="127">
                  <c:v>16798.089540000001</c:v>
                </c:pt>
                <c:pt idx="128">
                  <c:v>16999.272140000001</c:v>
                </c:pt>
                <c:pt idx="129">
                  <c:v>17488.83826</c:v>
                </c:pt>
                <c:pt idx="130">
                  <c:v>17721.385920000001</c:v>
                </c:pt>
                <c:pt idx="131">
                  <c:v>17747.926800000001</c:v>
                </c:pt>
                <c:pt idx="132">
                  <c:v>17688.416380000002</c:v>
                </c:pt>
                <c:pt idx="133">
                  <c:v>17622.30284</c:v>
                </c:pt>
                <c:pt idx="134">
                  <c:v>17726.575440000001</c:v>
                </c:pt>
                <c:pt idx="135">
                  <c:v>17673.090660000002</c:v>
                </c:pt>
                <c:pt idx="136">
                  <c:v>17906.42554</c:v>
                </c:pt>
                <c:pt idx="137">
                  <c:v>17842.707320000001</c:v>
                </c:pt>
                <c:pt idx="138">
                  <c:v>18155.342479999999</c:v>
                </c:pt>
                <c:pt idx="139">
                  <c:v>18348.893779999999</c:v>
                </c:pt>
                <c:pt idx="140">
                  <c:v>18137.839500000002</c:v>
                </c:pt>
                <c:pt idx="141">
                  <c:v>17736.858</c:v>
                </c:pt>
                <c:pt idx="142">
                  <c:v>17472.240120000002</c:v>
                </c:pt>
                <c:pt idx="143">
                  <c:v>17322.792520000003</c:v>
                </c:pt>
                <c:pt idx="144">
                  <c:v>17106.35714</c:v>
                </c:pt>
                <c:pt idx="145">
                  <c:v>16710.599539999999</c:v>
                </c:pt>
                <c:pt idx="146">
                  <c:v>16607.596320000001</c:v>
                </c:pt>
                <c:pt idx="147">
                  <c:v>16639.698700000001</c:v>
                </c:pt>
                <c:pt idx="148">
                  <c:v>16641.149239999999</c:v>
                </c:pt>
                <c:pt idx="149">
                  <c:v>16678.451520000002</c:v>
                </c:pt>
                <c:pt idx="150">
                  <c:v>16765.129820000002</c:v>
                </c:pt>
                <c:pt idx="151">
                  <c:v>17144.256440000001</c:v>
                </c:pt>
                <c:pt idx="152">
                  <c:v>17842.935079999999</c:v>
                </c:pt>
                <c:pt idx="153">
                  <c:v>18603.763460000002</c:v>
                </c:pt>
                <c:pt idx="154">
                  <c:v>19320.34794</c:v>
                </c:pt>
                <c:pt idx="155">
                  <c:v>19671.286500000002</c:v>
                </c:pt>
                <c:pt idx="156">
                  <c:v>19478.243759999998</c:v>
                </c:pt>
                <c:pt idx="157">
                  <c:v>19126.77706</c:v>
                </c:pt>
                <c:pt idx="158">
                  <c:v>19154.640679999997</c:v>
                </c:pt>
                <c:pt idx="159">
                  <c:v>19199.210460000002</c:v>
                </c:pt>
                <c:pt idx="160">
                  <c:v>19277.291720000001</c:v>
                </c:pt>
                <c:pt idx="161">
                  <c:v>19118.184419999998</c:v>
                </c:pt>
                <c:pt idx="162">
                  <c:v>18793.046759999997</c:v>
                </c:pt>
                <c:pt idx="163">
                  <c:v>18522.075539999998</c:v>
                </c:pt>
                <c:pt idx="164">
                  <c:v>18231.007599999997</c:v>
                </c:pt>
                <c:pt idx="165">
                  <c:v>17890.078939999999</c:v>
                </c:pt>
                <c:pt idx="166">
                  <c:v>17539.274740000001</c:v>
                </c:pt>
                <c:pt idx="167">
                  <c:v>17386.681280000001</c:v>
                </c:pt>
                <c:pt idx="168">
                  <c:v>17113.666219999999</c:v>
                </c:pt>
                <c:pt idx="169">
                  <c:v>16956.912640000002</c:v>
                </c:pt>
                <c:pt idx="170">
                  <c:v>16629.080000000002</c:v>
                </c:pt>
                <c:pt idx="171">
                  <c:v>16552.970099999999</c:v>
                </c:pt>
                <c:pt idx="172">
                  <c:v>16843.045099999999</c:v>
                </c:pt>
                <c:pt idx="173">
                  <c:v>16801.134879999998</c:v>
                </c:pt>
                <c:pt idx="174">
                  <c:v>16862.823380000002</c:v>
                </c:pt>
                <c:pt idx="175">
                  <c:v>17214.318080000001</c:v>
                </c:pt>
                <c:pt idx="176">
                  <c:v>17519.875840000001</c:v>
                </c:pt>
                <c:pt idx="177">
                  <c:v>18754.724540000003</c:v>
                </c:pt>
                <c:pt idx="178">
                  <c:v>19618.28728</c:v>
                </c:pt>
                <c:pt idx="179">
                  <c:v>19970.760460000001</c:v>
                </c:pt>
                <c:pt idx="180">
                  <c:v>19770.752079999998</c:v>
                </c:pt>
                <c:pt idx="181">
                  <c:v>19466.99756</c:v>
                </c:pt>
                <c:pt idx="182">
                  <c:v>19653.634579999998</c:v>
                </c:pt>
                <c:pt idx="183">
                  <c:v>19608.934379999999</c:v>
                </c:pt>
                <c:pt idx="184">
                  <c:v>19512.892039999999</c:v>
                </c:pt>
                <c:pt idx="185">
                  <c:v>19380.056259999998</c:v>
                </c:pt>
                <c:pt idx="186">
                  <c:v>19212.85428</c:v>
                </c:pt>
                <c:pt idx="187">
                  <c:v>18784.512280000003</c:v>
                </c:pt>
                <c:pt idx="188">
                  <c:v>18564.388999999999</c:v>
                </c:pt>
                <c:pt idx="189">
                  <c:v>17926.502280000001</c:v>
                </c:pt>
                <c:pt idx="190">
                  <c:v>17533.44686</c:v>
                </c:pt>
                <c:pt idx="191">
                  <c:v>17389.786240000001</c:v>
                </c:pt>
                <c:pt idx="192">
                  <c:v>17290.466800000002</c:v>
                </c:pt>
                <c:pt idx="193">
                  <c:v>16910.228040000002</c:v>
                </c:pt>
                <c:pt idx="194">
                  <c:v>16681.835740000002</c:v>
                </c:pt>
                <c:pt idx="195">
                  <c:v>16507.01382</c:v>
                </c:pt>
                <c:pt idx="196">
                  <c:v>16537.573179999999</c:v>
                </c:pt>
                <c:pt idx="197">
                  <c:v>16492.902480000001</c:v>
                </c:pt>
                <c:pt idx="198">
                  <c:v>16596.97768</c:v>
                </c:pt>
                <c:pt idx="199">
                  <c:v>16886.78602</c:v>
                </c:pt>
                <c:pt idx="200">
                  <c:v>17548.353739999999</c:v>
                </c:pt>
                <c:pt idx="201">
                  <c:v>18808.160640000002</c:v>
                </c:pt>
                <c:pt idx="202">
                  <c:v>19367.516199999998</c:v>
                </c:pt>
                <c:pt idx="203">
                  <c:v>19687.016759999999</c:v>
                </c:pt>
                <c:pt idx="204">
                  <c:v>19431.100839999999</c:v>
                </c:pt>
                <c:pt idx="205">
                  <c:v>19579.308799999999</c:v>
                </c:pt>
                <c:pt idx="206">
                  <c:v>19271.70434</c:v>
                </c:pt>
                <c:pt idx="207">
                  <c:v>19035.44486</c:v>
                </c:pt>
                <c:pt idx="208">
                  <c:v>19073.992480000001</c:v>
                </c:pt>
                <c:pt idx="209">
                  <c:v>19222.21386</c:v>
                </c:pt>
                <c:pt idx="210">
                  <c:v>18895.982019999999</c:v>
                </c:pt>
                <c:pt idx="211">
                  <c:v>18574.726060000001</c:v>
                </c:pt>
                <c:pt idx="212">
                  <c:v>18465.333599999998</c:v>
                </c:pt>
                <c:pt idx="213">
                  <c:v>17775.71632</c:v>
                </c:pt>
                <c:pt idx="214">
                  <c:v>17607.296839999999</c:v>
                </c:pt>
                <c:pt idx="215">
                  <c:v>17476.317580000003</c:v>
                </c:pt>
                <c:pt idx="216">
                  <c:v>17077.355340000002</c:v>
                </c:pt>
                <c:pt idx="217">
                  <c:v>16648.097439999998</c:v>
                </c:pt>
                <c:pt idx="218">
                  <c:v>16502.875939999998</c:v>
                </c:pt>
                <c:pt idx="219">
                  <c:v>16527.952499999999</c:v>
                </c:pt>
                <c:pt idx="220">
                  <c:v>16544.585899999998</c:v>
                </c:pt>
                <c:pt idx="221">
                  <c:v>16616.782879999999</c:v>
                </c:pt>
                <c:pt idx="222">
                  <c:v>16660.70436</c:v>
                </c:pt>
                <c:pt idx="223">
                  <c:v>16703.979739999999</c:v>
                </c:pt>
                <c:pt idx="224">
                  <c:v>17280.219819999998</c:v>
                </c:pt>
                <c:pt idx="225">
                  <c:v>18336.2559</c:v>
                </c:pt>
                <c:pt idx="226">
                  <c:v>18924.984619999999</c:v>
                </c:pt>
                <c:pt idx="227">
                  <c:v>15678.45722</c:v>
                </c:pt>
                <c:pt idx="228">
                  <c:v>13697.36038</c:v>
                </c:pt>
                <c:pt idx="229">
                  <c:v>13560.38668</c:v>
                </c:pt>
                <c:pt idx="230">
                  <c:v>13583.743620000001</c:v>
                </c:pt>
                <c:pt idx="231">
                  <c:v>13752.791720000001</c:v>
                </c:pt>
                <c:pt idx="232">
                  <c:v>13513.9064</c:v>
                </c:pt>
                <c:pt idx="233">
                  <c:v>13361.105439999999</c:v>
                </c:pt>
                <c:pt idx="234">
                  <c:v>13165.212739999999</c:v>
                </c:pt>
                <c:pt idx="235">
                  <c:v>13024.578740000001</c:v>
                </c:pt>
                <c:pt idx="236">
                  <c:v>12777.692719999999</c:v>
                </c:pt>
                <c:pt idx="237">
                  <c:v>12363.97478</c:v>
                </c:pt>
                <c:pt idx="238">
                  <c:v>12032.08532</c:v>
                </c:pt>
                <c:pt idx="239">
                  <c:v>12055.046760000001</c:v>
                </c:pt>
                <c:pt idx="240">
                  <c:v>11928.676820000001</c:v>
                </c:pt>
                <c:pt idx="241">
                  <c:v>11878.92294</c:v>
                </c:pt>
                <c:pt idx="242">
                  <c:v>11672.61024</c:v>
                </c:pt>
                <c:pt idx="243">
                  <c:v>11652.233319999999</c:v>
                </c:pt>
                <c:pt idx="244">
                  <c:v>11744.915660000001</c:v>
                </c:pt>
                <c:pt idx="245">
                  <c:v>11709.37738</c:v>
                </c:pt>
                <c:pt idx="246">
                  <c:v>11765.684719999999</c:v>
                </c:pt>
                <c:pt idx="247">
                  <c:v>11858.377840000001</c:v>
                </c:pt>
                <c:pt idx="248">
                  <c:v>12053.804340000001</c:v>
                </c:pt>
                <c:pt idx="249">
                  <c:v>12998.554459999999</c:v>
                </c:pt>
                <c:pt idx="250">
                  <c:v>13584.1702</c:v>
                </c:pt>
                <c:pt idx="251">
                  <c:v>13754.078939999999</c:v>
                </c:pt>
                <c:pt idx="252">
                  <c:v>13430.17828</c:v>
                </c:pt>
                <c:pt idx="253">
                  <c:v>13068.550660000001</c:v>
                </c:pt>
                <c:pt idx="254">
                  <c:v>13187.328099999999</c:v>
                </c:pt>
                <c:pt idx="255">
                  <c:v>13183.28462</c:v>
                </c:pt>
                <c:pt idx="256">
                  <c:v>13168.15364</c:v>
                </c:pt>
                <c:pt idx="257">
                  <c:v>12959.34856</c:v>
                </c:pt>
                <c:pt idx="258">
                  <c:v>12713.2551</c:v>
                </c:pt>
                <c:pt idx="259">
                  <c:v>12531.396499999999</c:v>
                </c:pt>
                <c:pt idx="260">
                  <c:v>12466.33376</c:v>
                </c:pt>
                <c:pt idx="261">
                  <c:v>11978.59808</c:v>
                </c:pt>
                <c:pt idx="262">
                  <c:v>11729.501319999999</c:v>
                </c:pt>
                <c:pt idx="263">
                  <c:v>12635.600920000001</c:v>
                </c:pt>
                <c:pt idx="264">
                  <c:v>16586.328320000001</c:v>
                </c:pt>
                <c:pt idx="265">
                  <c:v>16322.475979999999</c:v>
                </c:pt>
                <c:pt idx="266">
                  <c:v>15955.428319999999</c:v>
                </c:pt>
                <c:pt idx="267">
                  <c:v>15887.73942</c:v>
                </c:pt>
                <c:pt idx="268">
                  <c:v>15895.590039999999</c:v>
                </c:pt>
                <c:pt idx="269">
                  <c:v>15776.1366</c:v>
                </c:pt>
                <c:pt idx="270">
                  <c:v>15779.280999999999</c:v>
                </c:pt>
                <c:pt idx="271">
                  <c:v>15791.030839999999</c:v>
                </c:pt>
                <c:pt idx="272">
                  <c:v>16179.499479999999</c:v>
                </c:pt>
                <c:pt idx="273">
                  <c:v>16840.707739999998</c:v>
                </c:pt>
                <c:pt idx="274">
                  <c:v>17076.44256</c:v>
                </c:pt>
                <c:pt idx="275">
                  <c:v>17054.603879999999</c:v>
                </c:pt>
                <c:pt idx="276">
                  <c:v>17051.314679999999</c:v>
                </c:pt>
                <c:pt idx="277">
                  <c:v>17244.802479999998</c:v>
                </c:pt>
                <c:pt idx="278">
                  <c:v>17528.700380000002</c:v>
                </c:pt>
                <c:pt idx="279">
                  <c:v>17279.442739999999</c:v>
                </c:pt>
                <c:pt idx="280">
                  <c:v>17552.785640000002</c:v>
                </c:pt>
                <c:pt idx="281">
                  <c:v>17598.009879999998</c:v>
                </c:pt>
                <c:pt idx="282">
                  <c:v>17492.32388</c:v>
                </c:pt>
                <c:pt idx="283">
                  <c:v>17497.939920000001</c:v>
                </c:pt>
                <c:pt idx="284">
                  <c:v>17350.530940000001</c:v>
                </c:pt>
                <c:pt idx="285">
                  <c:v>16826.683499999999</c:v>
                </c:pt>
                <c:pt idx="286">
                  <c:v>16581.826939999999</c:v>
                </c:pt>
                <c:pt idx="287">
                  <c:v>16504.67612</c:v>
                </c:pt>
                <c:pt idx="288">
                  <c:v>16242.232540000001</c:v>
                </c:pt>
                <c:pt idx="289">
                  <c:v>15878.92504</c:v>
                </c:pt>
                <c:pt idx="290">
                  <c:v>15572.0926</c:v>
                </c:pt>
                <c:pt idx="291">
                  <c:v>15550.2346</c:v>
                </c:pt>
                <c:pt idx="292">
                  <c:v>15760.683580000001</c:v>
                </c:pt>
                <c:pt idx="293">
                  <c:v>15789.849139999998</c:v>
                </c:pt>
                <c:pt idx="294">
                  <c:v>15690.18636</c:v>
                </c:pt>
                <c:pt idx="295">
                  <c:v>15769.83654</c:v>
                </c:pt>
                <c:pt idx="296">
                  <c:v>15859.08488</c:v>
                </c:pt>
                <c:pt idx="297">
                  <c:v>16365.48338</c:v>
                </c:pt>
                <c:pt idx="298">
                  <c:v>16635.170539999999</c:v>
                </c:pt>
                <c:pt idx="299">
                  <c:v>16823.993620000001</c:v>
                </c:pt>
                <c:pt idx="300">
                  <c:v>16697.358400000001</c:v>
                </c:pt>
                <c:pt idx="301">
                  <c:v>16732.740519999999</c:v>
                </c:pt>
                <c:pt idx="302">
                  <c:v>17053.232739999999</c:v>
                </c:pt>
                <c:pt idx="303">
                  <c:v>17023.892540000001</c:v>
                </c:pt>
                <c:pt idx="304">
                  <c:v>17296.662619999999</c:v>
                </c:pt>
                <c:pt idx="305">
                  <c:v>17344.387479999998</c:v>
                </c:pt>
                <c:pt idx="306">
                  <c:v>17509.275699999998</c:v>
                </c:pt>
                <c:pt idx="307">
                  <c:v>17393.84058</c:v>
                </c:pt>
                <c:pt idx="308">
                  <c:v>17060.99728</c:v>
                </c:pt>
                <c:pt idx="309">
                  <c:v>16602.47884</c:v>
                </c:pt>
                <c:pt idx="310">
                  <c:v>16466.425499999998</c:v>
                </c:pt>
                <c:pt idx="311">
                  <c:v>16297.185160000001</c:v>
                </c:pt>
                <c:pt idx="312">
                  <c:v>16066.9198</c:v>
                </c:pt>
                <c:pt idx="313">
                  <c:v>15865.014500000001</c:v>
                </c:pt>
                <c:pt idx="314">
                  <c:v>15687.9925</c:v>
                </c:pt>
                <c:pt idx="315">
                  <c:v>15674.85982</c:v>
                </c:pt>
                <c:pt idx="316">
                  <c:v>15757.406300000001</c:v>
                </c:pt>
                <c:pt idx="317">
                  <c:v>15696.5978</c:v>
                </c:pt>
                <c:pt idx="318">
                  <c:v>15630.112059999999</c:v>
                </c:pt>
                <c:pt idx="319">
                  <c:v>15943.053599999999</c:v>
                </c:pt>
                <c:pt idx="320">
                  <c:v>16476.45018</c:v>
                </c:pt>
                <c:pt idx="321">
                  <c:v>17358.990399999999</c:v>
                </c:pt>
                <c:pt idx="322">
                  <c:v>17985.789380000002</c:v>
                </c:pt>
                <c:pt idx="323">
                  <c:v>18157.484519999998</c:v>
                </c:pt>
                <c:pt idx="324">
                  <c:v>18211.792679999999</c:v>
                </c:pt>
                <c:pt idx="325">
                  <c:v>17756.774980000002</c:v>
                </c:pt>
                <c:pt idx="326">
                  <c:v>17940.944060000002</c:v>
                </c:pt>
                <c:pt idx="327">
                  <c:v>17784.124</c:v>
                </c:pt>
                <c:pt idx="328">
                  <c:v>18034.896939999999</c:v>
                </c:pt>
                <c:pt idx="329">
                  <c:v>18054.818140000003</c:v>
                </c:pt>
                <c:pt idx="330">
                  <c:v>18490.521240000002</c:v>
                </c:pt>
                <c:pt idx="331">
                  <c:v>18236.487840000002</c:v>
                </c:pt>
                <c:pt idx="332">
                  <c:v>17959.809820000002</c:v>
                </c:pt>
                <c:pt idx="333">
                  <c:v>17683.836240000001</c:v>
                </c:pt>
                <c:pt idx="334">
                  <c:v>17294.00836</c:v>
                </c:pt>
                <c:pt idx="335">
                  <c:v>17041.40468</c:v>
                </c:pt>
                <c:pt idx="336">
                  <c:v>16976.02104</c:v>
                </c:pt>
                <c:pt idx="337">
                  <c:v>16632.262139999999</c:v>
                </c:pt>
                <c:pt idx="338">
                  <c:v>16344.23466</c:v>
                </c:pt>
                <c:pt idx="339">
                  <c:v>16141.484039999999</c:v>
                </c:pt>
                <c:pt idx="340">
                  <c:v>16159.223320000001</c:v>
                </c:pt>
                <c:pt idx="341">
                  <c:v>16269.139739999999</c:v>
                </c:pt>
                <c:pt idx="342">
                  <c:v>16306.402120000001</c:v>
                </c:pt>
                <c:pt idx="343">
                  <c:v>16537.824499999999</c:v>
                </c:pt>
                <c:pt idx="344">
                  <c:v>17031.691080000001</c:v>
                </c:pt>
                <c:pt idx="345">
                  <c:v>17984.920480000001</c:v>
                </c:pt>
                <c:pt idx="346">
                  <c:v>18825.119780000001</c:v>
                </c:pt>
                <c:pt idx="347">
                  <c:v>19273.302000000003</c:v>
                </c:pt>
                <c:pt idx="348">
                  <c:v>19148.825799999999</c:v>
                </c:pt>
                <c:pt idx="349">
                  <c:v>18682.78256</c:v>
                </c:pt>
                <c:pt idx="350">
                  <c:v>18840.915379999999</c:v>
                </c:pt>
                <c:pt idx="351">
                  <c:v>18978.120300000002</c:v>
                </c:pt>
                <c:pt idx="352">
                  <c:v>18919.605920000002</c:v>
                </c:pt>
                <c:pt idx="353">
                  <c:v>18640.749940000002</c:v>
                </c:pt>
                <c:pt idx="354">
                  <c:v>18478.130580000001</c:v>
                </c:pt>
                <c:pt idx="355">
                  <c:v>18199.140140000003</c:v>
                </c:pt>
                <c:pt idx="356">
                  <c:v>17831.105380000001</c:v>
                </c:pt>
                <c:pt idx="357">
                  <c:v>17529.557359999999</c:v>
                </c:pt>
                <c:pt idx="358">
                  <c:v>17365.079160000001</c:v>
                </c:pt>
                <c:pt idx="359">
                  <c:v>17071.92714</c:v>
                </c:pt>
                <c:pt idx="360">
                  <c:v>16939.281999999999</c:v>
                </c:pt>
                <c:pt idx="361">
                  <c:v>16632.21686</c:v>
                </c:pt>
                <c:pt idx="362">
                  <c:v>16444.381939999999</c:v>
                </c:pt>
                <c:pt idx="363">
                  <c:v>16193.245580000001</c:v>
                </c:pt>
                <c:pt idx="364">
                  <c:v>16224.5746</c:v>
                </c:pt>
                <c:pt idx="365">
                  <c:v>16338.375259999999</c:v>
                </c:pt>
                <c:pt idx="366">
                  <c:v>16345.638800000001</c:v>
                </c:pt>
                <c:pt idx="367">
                  <c:v>16458.165800000002</c:v>
                </c:pt>
                <c:pt idx="368">
                  <c:v>16902.82444</c:v>
                </c:pt>
                <c:pt idx="369">
                  <c:v>17723.336179999998</c:v>
                </c:pt>
                <c:pt idx="370">
                  <c:v>18324.938580000002</c:v>
                </c:pt>
                <c:pt idx="371">
                  <c:v>18643.873740000003</c:v>
                </c:pt>
                <c:pt idx="372">
                  <c:v>18903.365599999997</c:v>
                </c:pt>
                <c:pt idx="373">
                  <c:v>18368.894359999998</c:v>
                </c:pt>
                <c:pt idx="374">
                  <c:v>18339.711340000002</c:v>
                </c:pt>
                <c:pt idx="375">
                  <c:v>18198.620320000002</c:v>
                </c:pt>
                <c:pt idx="376">
                  <c:v>18206.303500000002</c:v>
                </c:pt>
                <c:pt idx="377">
                  <c:v>18603.215819999998</c:v>
                </c:pt>
                <c:pt idx="378">
                  <c:v>18223.957999999999</c:v>
                </c:pt>
                <c:pt idx="379">
                  <c:v>17860.68678</c:v>
                </c:pt>
                <c:pt idx="380">
                  <c:v>17892.749960000001</c:v>
                </c:pt>
                <c:pt idx="381">
                  <c:v>17348.795440000002</c:v>
                </c:pt>
                <c:pt idx="382">
                  <c:v>16820.76844</c:v>
                </c:pt>
                <c:pt idx="383">
                  <c:v>16639.54436</c:v>
                </c:pt>
                <c:pt idx="384">
                  <c:v>16395.841779999999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6F-40E4-A199-2F9DCD90A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721472"/>
        <c:axId val="67464000"/>
      </c:lineChart>
      <c:catAx>
        <c:axId val="103721472"/>
        <c:scaling>
          <c:orientation val="minMax"/>
        </c:scaling>
        <c:delete val="0"/>
        <c:axPos val="b"/>
        <c:minorGridlines>
          <c:spPr>
            <a:ln w="6350"/>
          </c:spPr>
        </c:minorGridlines>
        <c:majorTickMark val="out"/>
        <c:minorTickMark val="none"/>
        <c:tickLblPos val="nextTo"/>
        <c:txPr>
          <a:bodyPr/>
          <a:lstStyle/>
          <a:p>
            <a:pPr>
              <a:defRPr sz="500"/>
            </a:pPr>
            <a:endParaRPr lang="ru-RU"/>
          </a:p>
        </c:txPr>
        <c:crossAx val="67464000"/>
        <c:crosses val="autoZero"/>
        <c:auto val="1"/>
        <c:lblAlgn val="ctr"/>
        <c:lblOffset val="100"/>
        <c:tickMarkSkip val="48"/>
        <c:noMultiLvlLbl val="0"/>
      </c:catAx>
      <c:valAx>
        <c:axId val="67464000"/>
        <c:scaling>
          <c:orientation val="minMax"/>
          <c:max val="30000"/>
        </c:scaling>
        <c:delete val="0"/>
        <c:axPos val="l"/>
        <c:majorGridlines>
          <c:spPr>
            <a:ln w="6350">
              <a:solidFill>
                <a:schemeClr val="bg1">
                  <a:lumMod val="6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03721472"/>
        <c:crosses val="autoZero"/>
        <c:crossBetween val="between"/>
        <c:majorUnit val="750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Тех потери %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</c:spPr>
          <c:invertIfNegative val="0"/>
          <c:val>
            <c:numRef>
              <c:f>'ВЛ-110кВ_СТЭЦ-ПС_Мера'!$AA$14:$AA$398</c:f>
              <c:numCache>
                <c:formatCode>0.00%</c:formatCode>
                <c:ptCount val="385"/>
                <c:pt idx="0">
                  <c:v>0</c:v>
                </c:pt>
                <c:pt idx="1">
                  <c:v>0</c:v>
                </c:pt>
                <c:pt idx="2">
                  <c:v>1.8262367568918803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1.8262377816137958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2.3609373321318388E-2</c:v>
                </c:pt>
                <c:pt idx="28">
                  <c:v>1.0554870389480222E-2</c:v>
                </c:pt>
                <c:pt idx="29">
                  <c:v>1.0713440023153073E-2</c:v>
                </c:pt>
                <c:pt idx="30">
                  <c:v>1.0543222713159803E-2</c:v>
                </c:pt>
                <c:pt idx="31">
                  <c:v>1.0641077636901541E-2</c:v>
                </c:pt>
                <c:pt idx="32">
                  <c:v>1.0875595781784705E-2</c:v>
                </c:pt>
                <c:pt idx="33">
                  <c:v>1.1261149578308297E-2</c:v>
                </c:pt>
                <c:pt idx="34">
                  <c:v>1.1604865220133046E-2</c:v>
                </c:pt>
                <c:pt idx="35">
                  <c:v>1.1777358363789792E-2</c:v>
                </c:pt>
                <c:pt idx="36">
                  <c:v>1.1671645697607801E-2</c:v>
                </c:pt>
                <c:pt idx="37">
                  <c:v>1.1526884629995595E-2</c:v>
                </c:pt>
                <c:pt idx="38">
                  <c:v>1.1626849826533241E-2</c:v>
                </c:pt>
                <c:pt idx="39">
                  <c:v>1.1639966854703121E-2</c:v>
                </c:pt>
                <c:pt idx="40">
                  <c:v>1.1757328170401746E-2</c:v>
                </c:pt>
                <c:pt idx="41">
                  <c:v>1.1830107311618094E-2</c:v>
                </c:pt>
                <c:pt idx="42">
                  <c:v>1.190217565893449E-2</c:v>
                </c:pt>
                <c:pt idx="43">
                  <c:v>1.0905696388336335E-2</c:v>
                </c:pt>
                <c:pt idx="44">
                  <c:v>1.1705189072884464E-2</c:v>
                </c:pt>
                <c:pt idx="45">
                  <c:v>1.1420588915985548E-2</c:v>
                </c:pt>
                <c:pt idx="46">
                  <c:v>1.1182513352791062E-2</c:v>
                </c:pt>
                <c:pt idx="47">
                  <c:v>1.0985806310740417E-2</c:v>
                </c:pt>
                <c:pt idx="48">
                  <c:v>1.0742452195543066E-2</c:v>
                </c:pt>
                <c:pt idx="49">
                  <c:v>1.0666815832319685E-2</c:v>
                </c:pt>
                <c:pt idx="50">
                  <c:v>1.0736607546895732E-2</c:v>
                </c:pt>
                <c:pt idx="51">
                  <c:v>1.0700638821853726E-2</c:v>
                </c:pt>
                <c:pt idx="52">
                  <c:v>1.0863410874804103E-2</c:v>
                </c:pt>
                <c:pt idx="53">
                  <c:v>1.0892195175687784E-2</c:v>
                </c:pt>
                <c:pt idx="54">
                  <c:v>1.0557380226831036E-2</c:v>
                </c:pt>
                <c:pt idx="55">
                  <c:v>1.0769977881776444E-2</c:v>
                </c:pt>
                <c:pt idx="56">
                  <c:v>1.1013970615654385E-2</c:v>
                </c:pt>
                <c:pt idx="57">
                  <c:v>1.1408932025232131E-2</c:v>
                </c:pt>
                <c:pt idx="58">
                  <c:v>1.1712102119510953E-2</c:v>
                </c:pt>
                <c:pt idx="59">
                  <c:v>1.1788431685416883E-2</c:v>
                </c:pt>
                <c:pt idx="60">
                  <c:v>1.175212333493723E-2</c:v>
                </c:pt>
                <c:pt idx="61">
                  <c:v>1.1759118449651398E-2</c:v>
                </c:pt>
                <c:pt idx="62">
                  <c:v>1.1963456530710098E-2</c:v>
                </c:pt>
                <c:pt idx="63">
                  <c:v>1.1852366404467707E-2</c:v>
                </c:pt>
                <c:pt idx="64">
                  <c:v>1.194843424152515E-2</c:v>
                </c:pt>
                <c:pt idx="65">
                  <c:v>1.1924565205629676E-2</c:v>
                </c:pt>
                <c:pt idx="66">
                  <c:v>1.202954165736996E-2</c:v>
                </c:pt>
                <c:pt idx="67">
                  <c:v>1.1955402964885923E-2</c:v>
                </c:pt>
                <c:pt idx="68">
                  <c:v>1.1712485950590009E-2</c:v>
                </c:pt>
                <c:pt idx="69">
                  <c:v>1.1399618278648306E-2</c:v>
                </c:pt>
                <c:pt idx="70">
                  <c:v>1.1234707863250298E-2</c:v>
                </c:pt>
                <c:pt idx="71">
                  <c:v>1.1055724936527065E-2</c:v>
                </c:pt>
                <c:pt idx="72">
                  <c:v>1.0714885358217388E-2</c:v>
                </c:pt>
                <c:pt idx="73">
                  <c:v>1.0674059143325051E-2</c:v>
                </c:pt>
                <c:pt idx="74">
                  <c:v>1.0771530176795673E-2</c:v>
                </c:pt>
                <c:pt idx="75">
                  <c:v>1.0726475541831152E-2</c:v>
                </c:pt>
                <c:pt idx="76">
                  <c:v>1.0790848555314991E-2</c:v>
                </c:pt>
                <c:pt idx="77">
                  <c:v>1.0726011775084549E-2</c:v>
                </c:pt>
                <c:pt idx="78">
                  <c:v>1.0465319770435388E-2</c:v>
                </c:pt>
                <c:pt idx="79">
                  <c:v>1.0458867305820593E-2</c:v>
                </c:pt>
                <c:pt idx="80">
                  <c:v>1.0829114241823751E-2</c:v>
                </c:pt>
                <c:pt idx="81">
                  <c:v>1.1250901647223557E-2</c:v>
                </c:pt>
                <c:pt idx="82">
                  <c:v>1.1687824221365294E-2</c:v>
                </c:pt>
                <c:pt idx="83">
                  <c:v>1.1822968342345601E-2</c:v>
                </c:pt>
                <c:pt idx="84">
                  <c:v>1.1763464870435952E-2</c:v>
                </c:pt>
                <c:pt idx="85">
                  <c:v>1.1722770150038374E-2</c:v>
                </c:pt>
                <c:pt idx="86">
                  <c:v>1.1713896749345329E-2</c:v>
                </c:pt>
                <c:pt idx="87">
                  <c:v>1.1803466145792293E-2</c:v>
                </c:pt>
                <c:pt idx="88">
                  <c:v>1.1794703064896517E-2</c:v>
                </c:pt>
                <c:pt idx="89">
                  <c:v>1.1823330313949779E-2</c:v>
                </c:pt>
                <c:pt idx="90">
                  <c:v>1.1814658609808468E-2</c:v>
                </c:pt>
                <c:pt idx="91">
                  <c:v>1.1947007861828883E-2</c:v>
                </c:pt>
                <c:pt idx="92">
                  <c:v>1.1747739903040349E-2</c:v>
                </c:pt>
                <c:pt idx="93">
                  <c:v>1.154628192996132E-2</c:v>
                </c:pt>
                <c:pt idx="94">
                  <c:v>1.1366151287464281E-2</c:v>
                </c:pt>
                <c:pt idx="95">
                  <c:v>1.1236147533944349E-2</c:v>
                </c:pt>
                <c:pt idx="96">
                  <c:v>1.0976077198407267E-2</c:v>
                </c:pt>
                <c:pt idx="97">
                  <c:v>1.0878782487169251E-2</c:v>
                </c:pt>
                <c:pt idx="98">
                  <c:v>1.09691184816671E-2</c:v>
                </c:pt>
                <c:pt idx="99">
                  <c:v>1.0935312472345388E-2</c:v>
                </c:pt>
                <c:pt idx="100">
                  <c:v>1.0963111171471033E-2</c:v>
                </c:pt>
                <c:pt idx="101">
                  <c:v>1.0939588812838677E-2</c:v>
                </c:pt>
                <c:pt idx="102">
                  <c:v>1.064352554269964E-2</c:v>
                </c:pt>
                <c:pt idx="103">
                  <c:v>1.0638841906839376E-2</c:v>
                </c:pt>
                <c:pt idx="104">
                  <c:v>1.0639284505792872E-2</c:v>
                </c:pt>
                <c:pt idx="105">
                  <c:v>1.0740899880319186E-2</c:v>
                </c:pt>
                <c:pt idx="106">
                  <c:v>1.1015034600810044E-2</c:v>
                </c:pt>
                <c:pt idx="107">
                  <c:v>1.1471268651832463E-2</c:v>
                </c:pt>
                <c:pt idx="108">
                  <c:v>1.1108023474505069E-2</c:v>
                </c:pt>
                <c:pt idx="109">
                  <c:v>1.1391643133497349E-2</c:v>
                </c:pt>
                <c:pt idx="110">
                  <c:v>1.128033204071706E-2</c:v>
                </c:pt>
                <c:pt idx="111">
                  <c:v>1.1310168921989086E-2</c:v>
                </c:pt>
                <c:pt idx="112">
                  <c:v>1.1395034011483306E-2</c:v>
                </c:pt>
                <c:pt idx="113">
                  <c:v>1.1455680083568669E-2</c:v>
                </c:pt>
                <c:pt idx="114">
                  <c:v>1.154742270037718E-2</c:v>
                </c:pt>
                <c:pt idx="115">
                  <c:v>1.1665097306504047E-2</c:v>
                </c:pt>
                <c:pt idx="116">
                  <c:v>1.1419085106344743E-2</c:v>
                </c:pt>
                <c:pt idx="117">
                  <c:v>1.1123128972831554E-2</c:v>
                </c:pt>
                <c:pt idx="118">
                  <c:v>1.1046676519397787E-2</c:v>
                </c:pt>
                <c:pt idx="119">
                  <c:v>1.0513896597259435E-2</c:v>
                </c:pt>
                <c:pt idx="120">
                  <c:v>1.0391879692089859E-2</c:v>
                </c:pt>
                <c:pt idx="121">
                  <c:v>1.0279281912525801E-2</c:v>
                </c:pt>
                <c:pt idx="122">
                  <c:v>1.0350229884058594E-2</c:v>
                </c:pt>
                <c:pt idx="123">
                  <c:v>1.0365387595588535E-2</c:v>
                </c:pt>
                <c:pt idx="124">
                  <c:v>1.0443513907668941E-2</c:v>
                </c:pt>
                <c:pt idx="125">
                  <c:v>1.0412870209959488E-2</c:v>
                </c:pt>
                <c:pt idx="126">
                  <c:v>1.0326369139607815E-2</c:v>
                </c:pt>
                <c:pt idx="127">
                  <c:v>1.0370118460396314E-2</c:v>
                </c:pt>
                <c:pt idx="128">
                  <c:v>1.0428017603250897E-2</c:v>
                </c:pt>
                <c:pt idx="129">
                  <c:v>1.0602325133839699E-2</c:v>
                </c:pt>
                <c:pt idx="130">
                  <c:v>1.0781057015446025E-2</c:v>
                </c:pt>
                <c:pt idx="131">
                  <c:v>1.0837105792255665E-2</c:v>
                </c:pt>
                <c:pt idx="132">
                  <c:v>1.0887786434430675E-2</c:v>
                </c:pt>
                <c:pt idx="133">
                  <c:v>1.0791659267289219E-2</c:v>
                </c:pt>
                <c:pt idx="134">
                  <c:v>1.0873852591762575E-2</c:v>
                </c:pt>
                <c:pt idx="135">
                  <c:v>1.0766697242749403E-2</c:v>
                </c:pt>
                <c:pt idx="136">
                  <c:v>1.0900007473091979E-2</c:v>
                </c:pt>
                <c:pt idx="137">
                  <c:v>1.0891944002095859E-2</c:v>
                </c:pt>
                <c:pt idx="138">
                  <c:v>1.1148665405392189E-2</c:v>
                </c:pt>
                <c:pt idx="139">
                  <c:v>1.1184231677032868E-2</c:v>
                </c:pt>
                <c:pt idx="140">
                  <c:v>1.1007877893203257E-2</c:v>
                </c:pt>
                <c:pt idx="141">
                  <c:v>1.0773179266378561E-2</c:v>
                </c:pt>
                <c:pt idx="142">
                  <c:v>1.0574865721027086E-2</c:v>
                </c:pt>
                <c:pt idx="143">
                  <c:v>1.0523780362978154E-2</c:v>
                </c:pt>
                <c:pt idx="144">
                  <c:v>1.0362547926017396E-2</c:v>
                </c:pt>
                <c:pt idx="145">
                  <c:v>1.0289202149671132E-2</c:v>
                </c:pt>
                <c:pt idx="146">
                  <c:v>1.032899828917799E-2</c:v>
                </c:pt>
                <c:pt idx="147">
                  <c:v>1.0373844282071314E-2</c:v>
                </c:pt>
                <c:pt idx="148">
                  <c:v>1.0389271638210804E-2</c:v>
                </c:pt>
                <c:pt idx="149">
                  <c:v>1.0210967508806588E-2</c:v>
                </c:pt>
                <c:pt idx="150">
                  <c:v>1.0196061506044721E-2</c:v>
                </c:pt>
                <c:pt idx="151">
                  <c:v>1.0443662698241873E-2</c:v>
                </c:pt>
                <c:pt idx="152">
                  <c:v>1.077521749979213E-2</c:v>
                </c:pt>
                <c:pt idx="153">
                  <c:v>1.1182977718840498E-2</c:v>
                </c:pt>
                <c:pt idx="154">
                  <c:v>1.1583179716927612E-2</c:v>
                </c:pt>
                <c:pt idx="155">
                  <c:v>1.1822990991928324E-2</c:v>
                </c:pt>
                <c:pt idx="156">
                  <c:v>1.1772812672829442E-2</c:v>
                </c:pt>
                <c:pt idx="157">
                  <c:v>1.2059576315431565E-2</c:v>
                </c:pt>
                <c:pt idx="158">
                  <c:v>1.2119021802207849E-2</c:v>
                </c:pt>
                <c:pt idx="159">
                  <c:v>1.1730106196419945E-2</c:v>
                </c:pt>
                <c:pt idx="160">
                  <c:v>1.160471591079597E-2</c:v>
                </c:pt>
                <c:pt idx="161">
                  <c:v>1.2209637563791256E-2</c:v>
                </c:pt>
                <c:pt idx="162">
                  <c:v>1.2251891628169238E-2</c:v>
                </c:pt>
                <c:pt idx="163">
                  <c:v>1.179044052530258E-2</c:v>
                </c:pt>
                <c:pt idx="164">
                  <c:v>1.1405614037165151E-2</c:v>
                </c:pt>
                <c:pt idx="165">
                  <c:v>1.1223338956184908E-2</c:v>
                </c:pt>
                <c:pt idx="166">
                  <c:v>1.1233238347971733E-2</c:v>
                </c:pt>
                <c:pt idx="167">
                  <c:v>1.1037315461184029E-2</c:v>
                </c:pt>
                <c:pt idx="168">
                  <c:v>1.0683227507098226E-2</c:v>
                </c:pt>
                <c:pt idx="169">
                  <c:v>1.0686791986893615E-2</c:v>
                </c:pt>
                <c:pt idx="170">
                  <c:v>1.0685507275474933E-2</c:v>
                </c:pt>
                <c:pt idx="171">
                  <c:v>1.0725548774285739E-2</c:v>
                </c:pt>
                <c:pt idx="172">
                  <c:v>1.0755583310423103E-2</c:v>
                </c:pt>
                <c:pt idx="173">
                  <c:v>1.0610787402122662E-2</c:v>
                </c:pt>
                <c:pt idx="174">
                  <c:v>1.0478405136506184E-2</c:v>
                </c:pt>
                <c:pt idx="175">
                  <c:v>1.0522308776054545E-2</c:v>
                </c:pt>
                <c:pt idx="176">
                  <c:v>1.0625818127895207E-2</c:v>
                </c:pt>
                <c:pt idx="177">
                  <c:v>1.1253377920019649E-2</c:v>
                </c:pt>
                <c:pt idx="178">
                  <c:v>1.1637898129450257E-2</c:v>
                </c:pt>
                <c:pt idx="179">
                  <c:v>1.1884580147755451E-2</c:v>
                </c:pt>
                <c:pt idx="180">
                  <c:v>1.2066245735875659E-2</c:v>
                </c:pt>
                <c:pt idx="181">
                  <c:v>1.1999297479217009E-2</c:v>
                </c:pt>
                <c:pt idx="182">
                  <c:v>1.2215406957773131E-2</c:v>
                </c:pt>
                <c:pt idx="183">
                  <c:v>1.1358207404509966E-2</c:v>
                </c:pt>
                <c:pt idx="184">
                  <c:v>1.0990854204691099E-2</c:v>
                </c:pt>
                <c:pt idx="185">
                  <c:v>1.0910945418668969E-2</c:v>
                </c:pt>
                <c:pt idx="186">
                  <c:v>1.1029389515374598E-2</c:v>
                </c:pt>
                <c:pt idx="187">
                  <c:v>1.0992547385018434E-2</c:v>
                </c:pt>
                <c:pt idx="188">
                  <c:v>1.0983888418691622E-2</c:v>
                </c:pt>
                <c:pt idx="189">
                  <c:v>1.0651179278885222E-2</c:v>
                </c:pt>
                <c:pt idx="190">
                  <c:v>1.0427748840799618E-2</c:v>
                </c:pt>
                <c:pt idx="191">
                  <c:v>1.0239774953521203E-2</c:v>
                </c:pt>
                <c:pt idx="192">
                  <c:v>1.0039521904242697E-2</c:v>
                </c:pt>
                <c:pt idx="193">
                  <c:v>1.005331370755133E-2</c:v>
                </c:pt>
                <c:pt idx="194">
                  <c:v>1.0094131725584871E-2</c:v>
                </c:pt>
                <c:pt idx="195">
                  <c:v>1.0003726719158794E-2</c:v>
                </c:pt>
                <c:pt idx="196">
                  <c:v>9.9915035805350425E-3</c:v>
                </c:pt>
                <c:pt idx="197">
                  <c:v>9.853671204101442E-3</c:v>
                </c:pt>
                <c:pt idx="198">
                  <c:v>9.806865480335436E-3</c:v>
                </c:pt>
                <c:pt idx="199">
                  <c:v>9.9410465930910279E-3</c:v>
                </c:pt>
                <c:pt idx="200">
                  <c:v>1.0109296939540812E-2</c:v>
                </c:pt>
                <c:pt idx="201">
                  <c:v>1.042275536021476E-2</c:v>
                </c:pt>
                <c:pt idx="202">
                  <c:v>1.0529940396985918E-2</c:v>
                </c:pt>
                <c:pt idx="203">
                  <c:v>1.0513511558467234E-2</c:v>
                </c:pt>
                <c:pt idx="204">
                  <c:v>1.0532693383823757E-2</c:v>
                </c:pt>
                <c:pt idx="205">
                  <c:v>1.0658231129503032E-2</c:v>
                </c:pt>
                <c:pt idx="206">
                  <c:v>1.0480062278262715E-2</c:v>
                </c:pt>
                <c:pt idx="207">
                  <c:v>1.0281128555891705E-2</c:v>
                </c:pt>
                <c:pt idx="208">
                  <c:v>1.028494530922267E-2</c:v>
                </c:pt>
                <c:pt idx="209">
                  <c:v>1.0617308898089118E-2</c:v>
                </c:pt>
                <c:pt idx="210">
                  <c:v>1.0909018228120414E-2</c:v>
                </c:pt>
                <c:pt idx="211">
                  <c:v>1.089351965887443E-2</c:v>
                </c:pt>
                <c:pt idx="212">
                  <c:v>1.0693434033793714E-2</c:v>
                </c:pt>
                <c:pt idx="213">
                  <c:v>1.0480208593057061E-2</c:v>
                </c:pt>
                <c:pt idx="214">
                  <c:v>1.0234375131997117E-2</c:v>
                </c:pt>
                <c:pt idx="215">
                  <c:v>1.0171690367034419E-2</c:v>
                </c:pt>
                <c:pt idx="216">
                  <c:v>9.9940423131262349E-3</c:v>
                </c:pt>
                <c:pt idx="217">
                  <c:v>9.8912430426706631E-3</c:v>
                </c:pt>
                <c:pt idx="218">
                  <c:v>9.9472997943153684E-3</c:v>
                </c:pt>
                <c:pt idx="219">
                  <c:v>1.0027472303002083E-2</c:v>
                </c:pt>
                <c:pt idx="220">
                  <c:v>9.9989497503578731E-3</c:v>
                </c:pt>
                <c:pt idx="221">
                  <c:v>9.8872042286358933E-3</c:v>
                </c:pt>
                <c:pt idx="222">
                  <c:v>9.8586113951157402E-3</c:v>
                </c:pt>
                <c:pt idx="223">
                  <c:v>9.8724159186368877E-3</c:v>
                </c:pt>
                <c:pt idx="224">
                  <c:v>1.0013682447566554E-2</c:v>
                </c:pt>
                <c:pt idx="225">
                  <c:v>1.041431092376947E-2</c:v>
                </c:pt>
                <c:pt idx="226">
                  <c:v>1.0512032140855212E-2</c:v>
                </c:pt>
                <c:pt idx="227">
                  <c:v>9.6051997226623432E-3</c:v>
                </c:pt>
                <c:pt idx="228">
                  <c:v>1.0737854620077812E-2</c:v>
                </c:pt>
                <c:pt idx="229">
                  <c:v>1.0966456437980145E-2</c:v>
                </c:pt>
                <c:pt idx="230">
                  <c:v>1.0955161913859344E-2</c:v>
                </c:pt>
                <c:pt idx="231">
                  <c:v>1.1015271112057062E-2</c:v>
                </c:pt>
                <c:pt idx="232">
                  <c:v>1.0856751907919104E-2</c:v>
                </c:pt>
                <c:pt idx="233">
                  <c:v>1.0909152817803216E-2</c:v>
                </c:pt>
                <c:pt idx="234">
                  <c:v>1.1215938117142107E-2</c:v>
                </c:pt>
                <c:pt idx="235">
                  <c:v>1.0986815689714427E-2</c:v>
                </c:pt>
                <c:pt idx="236">
                  <c:v>1.0756410293177079E-2</c:v>
                </c:pt>
                <c:pt idx="237">
                  <c:v>1.0415339391204585E-2</c:v>
                </c:pt>
                <c:pt idx="238">
                  <c:v>1.0197052684333893E-2</c:v>
                </c:pt>
                <c:pt idx="239">
                  <c:v>9.9820052997675792E-3</c:v>
                </c:pt>
                <c:pt idx="240">
                  <c:v>9.7352730930910271E-3</c:v>
                </c:pt>
                <c:pt idx="241">
                  <c:v>9.8135618660264417E-3</c:v>
                </c:pt>
                <c:pt idx="242">
                  <c:v>8.4777609626387647E-3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1.0126497843362007E-2</c:v>
                </c:pt>
                <c:pt idx="264">
                  <c:v>9.7965984893443239E-3</c:v>
                </c:pt>
                <c:pt idx="265">
                  <c:v>9.70222385367632E-3</c:v>
                </c:pt>
                <c:pt idx="266">
                  <c:v>9.8192015988436895E-3</c:v>
                </c:pt>
                <c:pt idx="267">
                  <c:v>9.7485703617514827E-3</c:v>
                </c:pt>
                <c:pt idx="268">
                  <c:v>9.7581823660942962E-3</c:v>
                </c:pt>
                <c:pt idx="269">
                  <c:v>9.6828922889899017E-3</c:v>
                </c:pt>
                <c:pt idx="270">
                  <c:v>9.4164001938960955E-3</c:v>
                </c:pt>
                <c:pt idx="271">
                  <c:v>9.4063316187147639E-3</c:v>
                </c:pt>
                <c:pt idx="272">
                  <c:v>9.4527511839215018E-3</c:v>
                </c:pt>
                <c:pt idx="273">
                  <c:v>9.6668874033719911E-3</c:v>
                </c:pt>
                <c:pt idx="274">
                  <c:v>9.8452778444999972E-3</c:v>
                </c:pt>
                <c:pt idx="275">
                  <c:v>9.9365541121019842E-3</c:v>
                </c:pt>
                <c:pt idx="276">
                  <c:v>9.9778099345721356E-3</c:v>
                </c:pt>
                <c:pt idx="277">
                  <c:v>9.8309758710219113E-3</c:v>
                </c:pt>
                <c:pt idx="278">
                  <c:v>9.9835836589793388E-3</c:v>
                </c:pt>
                <c:pt idx="279">
                  <c:v>9.9400372747143802E-3</c:v>
                </c:pt>
                <c:pt idx="280">
                  <c:v>1.0086619431690445E-2</c:v>
                </c:pt>
                <c:pt idx="281">
                  <c:v>1.0155418663234874E-2</c:v>
                </c:pt>
                <c:pt idx="282">
                  <c:v>1.0352390505366245E-2</c:v>
                </c:pt>
                <c:pt idx="283">
                  <c:v>1.0394963365587677E-2</c:v>
                </c:pt>
                <c:pt idx="284">
                  <c:v>1.0077386993362983E-2</c:v>
                </c:pt>
                <c:pt idx="285">
                  <c:v>9.9742794824923299E-3</c:v>
                </c:pt>
                <c:pt idx="286">
                  <c:v>9.6721964337603133E-3</c:v>
                </c:pt>
                <c:pt idx="287">
                  <c:v>9.4982084021165824E-3</c:v>
                </c:pt>
                <c:pt idx="288">
                  <c:v>9.3963153486988204E-3</c:v>
                </c:pt>
                <c:pt idx="289">
                  <c:v>9.2409536417819155E-3</c:v>
                </c:pt>
                <c:pt idx="290">
                  <c:v>9.1736222091523597E-3</c:v>
                </c:pt>
                <c:pt idx="291">
                  <c:v>9.169072717096988E-3</c:v>
                </c:pt>
                <c:pt idx="292">
                  <c:v>9.2162598864323087E-3</c:v>
                </c:pt>
                <c:pt idx="293">
                  <c:v>9.1538848831764236E-3</c:v>
                </c:pt>
                <c:pt idx="294">
                  <c:v>9.076153218029499E-3</c:v>
                </c:pt>
                <c:pt idx="295">
                  <c:v>9.0447159590382846E-3</c:v>
                </c:pt>
                <c:pt idx="296">
                  <c:v>8.9853405689504211E-3</c:v>
                </c:pt>
                <c:pt idx="297">
                  <c:v>9.2730823153319882E-3</c:v>
                </c:pt>
                <c:pt idx="298">
                  <c:v>9.5560681371436515E-3</c:v>
                </c:pt>
                <c:pt idx="299">
                  <c:v>9.7225760449361105E-3</c:v>
                </c:pt>
                <c:pt idx="300">
                  <c:v>9.6586431676129667E-3</c:v>
                </c:pt>
                <c:pt idx="301">
                  <c:v>9.626563201529912E-3</c:v>
                </c:pt>
                <c:pt idx="302">
                  <c:v>9.7759377337306545E-3</c:v>
                </c:pt>
                <c:pt idx="303">
                  <c:v>9.6739911313379473E-3</c:v>
                </c:pt>
                <c:pt idx="304">
                  <c:v>9.6222189541234435E-3</c:v>
                </c:pt>
                <c:pt idx="305">
                  <c:v>9.7056648988454383E-3</c:v>
                </c:pt>
                <c:pt idx="306">
                  <c:v>9.9707893832000506E-3</c:v>
                </c:pt>
                <c:pt idx="307">
                  <c:v>9.9257211670607404E-3</c:v>
                </c:pt>
                <c:pt idx="308">
                  <c:v>9.7081807054215877E-3</c:v>
                </c:pt>
                <c:pt idx="309">
                  <c:v>9.5136697883768696E-3</c:v>
                </c:pt>
                <c:pt idx="310">
                  <c:v>9.4019188938249346E-3</c:v>
                </c:pt>
                <c:pt idx="311">
                  <c:v>9.2877868535419187E-3</c:v>
                </c:pt>
                <c:pt idx="312">
                  <c:v>9.1772257270408743E-3</c:v>
                </c:pt>
                <c:pt idx="313">
                  <c:v>9.1209839872052525E-3</c:v>
                </c:pt>
                <c:pt idx="314">
                  <c:v>9.1506914346291372E-3</c:v>
                </c:pt>
                <c:pt idx="315">
                  <c:v>9.1376773661201761E-3</c:v>
                </c:pt>
                <c:pt idx="316">
                  <c:v>9.1802129557785276E-3</c:v>
                </c:pt>
                <c:pt idx="317">
                  <c:v>9.2026666420657773E-3</c:v>
                </c:pt>
                <c:pt idx="318">
                  <c:v>9.0860009027259117E-3</c:v>
                </c:pt>
                <c:pt idx="319">
                  <c:v>9.1710051406796254E-3</c:v>
                </c:pt>
                <c:pt idx="320">
                  <c:v>9.3406992578973971E-3</c:v>
                </c:pt>
                <c:pt idx="321">
                  <c:v>9.644869735507303E-3</c:v>
                </c:pt>
                <c:pt idx="322">
                  <c:v>9.8959715496599165E-3</c:v>
                </c:pt>
                <c:pt idx="323">
                  <c:v>1.0043741054185139E-2</c:v>
                </c:pt>
                <c:pt idx="324">
                  <c:v>1.0034294839062497E-2</c:v>
                </c:pt>
                <c:pt idx="325">
                  <c:v>9.7963331278412714E-3</c:v>
                </c:pt>
                <c:pt idx="326">
                  <c:v>9.8963768630561926E-3</c:v>
                </c:pt>
                <c:pt idx="327">
                  <c:v>1.0024239110480202E-2</c:v>
                </c:pt>
                <c:pt idx="328">
                  <c:v>1.0064981970654783E-2</c:v>
                </c:pt>
                <c:pt idx="329">
                  <c:v>1.0306443280005618E-2</c:v>
                </c:pt>
                <c:pt idx="330">
                  <c:v>1.0420346322485048E-2</c:v>
                </c:pt>
                <c:pt idx="331">
                  <c:v>1.0329905812191406E-2</c:v>
                </c:pt>
                <c:pt idx="332">
                  <c:v>1.0358098180117016E-2</c:v>
                </c:pt>
                <c:pt idx="333">
                  <c:v>1.0139255643587421E-2</c:v>
                </c:pt>
                <c:pt idx="334">
                  <c:v>1.0117748933104799E-2</c:v>
                </c:pt>
                <c:pt idx="335">
                  <c:v>9.9109063062384345E-3</c:v>
                </c:pt>
                <c:pt idx="336">
                  <c:v>9.8310587565092877E-3</c:v>
                </c:pt>
                <c:pt idx="337">
                  <c:v>9.7378190839311814E-3</c:v>
                </c:pt>
                <c:pt idx="338">
                  <c:v>9.7692810307352142E-3</c:v>
                </c:pt>
                <c:pt idx="339">
                  <c:v>9.6030425749646531E-3</c:v>
                </c:pt>
                <c:pt idx="340">
                  <c:v>9.6417407905912342E-3</c:v>
                </c:pt>
                <c:pt idx="341">
                  <c:v>9.5660547499600082E-3</c:v>
                </c:pt>
                <c:pt idx="342">
                  <c:v>9.4336129100137181E-3</c:v>
                </c:pt>
                <c:pt idx="343">
                  <c:v>9.5681724504324984E-3</c:v>
                </c:pt>
                <c:pt idx="344">
                  <c:v>9.7054449505160675E-3</c:v>
                </c:pt>
                <c:pt idx="345">
                  <c:v>9.7824439024788677E-3</c:v>
                </c:pt>
                <c:pt idx="346">
                  <c:v>1.0047664862277303E-2</c:v>
                </c:pt>
                <c:pt idx="347">
                  <c:v>1.010897473067917E-2</c:v>
                </c:pt>
                <c:pt idx="348">
                  <c:v>1.0357259860053659E-2</c:v>
                </c:pt>
                <c:pt idx="349">
                  <c:v>1.0210163409514399E-2</c:v>
                </c:pt>
                <c:pt idx="350">
                  <c:v>1.024424774885725E-2</c:v>
                </c:pt>
                <c:pt idx="351">
                  <c:v>1.0166202996522858E-2</c:v>
                </c:pt>
                <c:pt idx="352">
                  <c:v>1.002627081960881E-2</c:v>
                </c:pt>
                <c:pt idx="353">
                  <c:v>1.0237429574400617E-2</c:v>
                </c:pt>
                <c:pt idx="354">
                  <c:v>1.0447491880328782E-2</c:v>
                </c:pt>
                <c:pt idx="355">
                  <c:v>1.0489198130706831E-2</c:v>
                </c:pt>
                <c:pt idx="356">
                  <c:v>1.0210531284636393E-2</c:v>
                </c:pt>
                <c:pt idx="357">
                  <c:v>9.9530376324029161E-3</c:v>
                </c:pt>
                <c:pt idx="358">
                  <c:v>9.9565237122256744E-3</c:v>
                </c:pt>
                <c:pt idx="359">
                  <c:v>9.8118079615420115E-3</c:v>
                </c:pt>
                <c:pt idx="360">
                  <c:v>9.6517244911393345E-3</c:v>
                </c:pt>
                <c:pt idx="361">
                  <c:v>9.562564618035875E-3</c:v>
                </c:pt>
                <c:pt idx="362">
                  <c:v>9.6007556147369097E-3</c:v>
                </c:pt>
                <c:pt idx="363">
                  <c:v>9.6612894540610353E-3</c:v>
                </c:pt>
                <c:pt idx="364">
                  <c:v>9.6394043185624861E-3</c:v>
                </c:pt>
                <c:pt idx="365">
                  <c:v>9.5690467993744047E-3</c:v>
                </c:pt>
                <c:pt idx="366">
                  <c:v>9.3842506592094407E-3</c:v>
                </c:pt>
                <c:pt idx="367">
                  <c:v>9.478470174226386E-3</c:v>
                </c:pt>
                <c:pt idx="368">
                  <c:v>9.6239661884844462E-3</c:v>
                </c:pt>
                <c:pt idx="369">
                  <c:v>9.8947625779164956E-3</c:v>
                </c:pt>
                <c:pt idx="370">
                  <c:v>1.0007893594961457E-2</c:v>
                </c:pt>
                <c:pt idx="371">
                  <c:v>1.0127586510557923E-2</c:v>
                </c:pt>
                <c:pt idx="372">
                  <c:v>1.0226768621811377E-2</c:v>
                </c:pt>
                <c:pt idx="373">
                  <c:v>1.0158573700241319E-2</c:v>
                </c:pt>
                <c:pt idx="374">
                  <c:v>1.0114351919469152E-2</c:v>
                </c:pt>
                <c:pt idx="375">
                  <c:v>9.9942019573272308E-3</c:v>
                </c:pt>
                <c:pt idx="376">
                  <c:v>1.0047710342321494E-2</c:v>
                </c:pt>
                <c:pt idx="377">
                  <c:v>1.0407374518630542E-2</c:v>
                </c:pt>
                <c:pt idx="378">
                  <c:v>1.0562226172683318E-2</c:v>
                </c:pt>
                <c:pt idx="379">
                  <c:v>1.0590145739109748E-2</c:v>
                </c:pt>
                <c:pt idx="380">
                  <c:v>1.0442279870494077E-2</c:v>
                </c:pt>
                <c:pt idx="381">
                  <c:v>1.0167871862782696E-2</c:v>
                </c:pt>
                <c:pt idx="382">
                  <c:v>1.0052511382325238E-2</c:v>
                </c:pt>
                <c:pt idx="383">
                  <c:v>9.8413137338576179E-3</c:v>
                </c:pt>
                <c:pt idx="384">
                  <c:v>9.6875966985109987E-3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40-4F31-BC1B-D476F6696B43}"/>
            </c:ext>
          </c:extLst>
        </c:ser>
        <c:ser>
          <c:idx val="1"/>
          <c:order val="1"/>
          <c:tx>
            <c:v>НБф %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val>
            <c:numRef>
              <c:f>'ВЛ-110кВ_СТЭЦ-ПС_Мера'!$AC$14:$AC$398</c:f>
              <c:numCache>
                <c:formatCode>0.00%</c:formatCode>
                <c:ptCount val="385"/>
                <c:pt idx="0">
                  <c:v>0</c:v>
                </c:pt>
                <c:pt idx="1">
                  <c:v>0</c:v>
                </c:pt>
                <c:pt idx="2">
                  <c:v>-1.8043367568918802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-1.8558223270683414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-1.6109316503136559E-2</c:v>
                </c:pt>
                <c:pt idx="28">
                  <c:v>7.2849218770767782E-3</c:v>
                </c:pt>
                <c:pt idx="29">
                  <c:v>9.4026147617986208E-3</c:v>
                </c:pt>
                <c:pt idx="30">
                  <c:v>7.9692073567703588E-3</c:v>
                </c:pt>
                <c:pt idx="31">
                  <c:v>8.9785976156237686E-3</c:v>
                </c:pt>
                <c:pt idx="32">
                  <c:v>7.6909665041532812E-3</c:v>
                </c:pt>
                <c:pt idx="33">
                  <c:v>7.8917171624943612E-3</c:v>
                </c:pt>
                <c:pt idx="34">
                  <c:v>8.7249172347661514E-3</c:v>
                </c:pt>
                <c:pt idx="35">
                  <c:v>9.4062468902718598E-3</c:v>
                </c:pt>
                <c:pt idx="36">
                  <c:v>8.4785473525851428E-3</c:v>
                </c:pt>
                <c:pt idx="37">
                  <c:v>8.3770476127862786E-3</c:v>
                </c:pt>
                <c:pt idx="38">
                  <c:v>9.5667852170292569E-3</c:v>
                </c:pt>
                <c:pt idx="39">
                  <c:v>8.9043251456488604E-3</c:v>
                </c:pt>
                <c:pt idx="40">
                  <c:v>9.2419178647832091E-3</c:v>
                </c:pt>
                <c:pt idx="41">
                  <c:v>9.1099416658695052E-3</c:v>
                </c:pt>
                <c:pt idx="42">
                  <c:v>9.0260645216908089E-3</c:v>
                </c:pt>
                <c:pt idx="43">
                  <c:v>5.9005897715778938E-2</c:v>
                </c:pt>
                <c:pt idx="44">
                  <c:v>8.352736189353378E-3</c:v>
                </c:pt>
                <c:pt idx="45">
                  <c:v>8.7159051079187082E-3</c:v>
                </c:pt>
                <c:pt idx="46">
                  <c:v>8.8597990829746547E-3</c:v>
                </c:pt>
                <c:pt idx="47">
                  <c:v>8.9739791361254546E-3</c:v>
                </c:pt>
                <c:pt idx="48">
                  <c:v>8.5783981479798221E-3</c:v>
                </c:pt>
                <c:pt idx="49">
                  <c:v>9.5799631732051329E-3</c:v>
                </c:pt>
                <c:pt idx="50">
                  <c:v>8.4958072258315472E-3</c:v>
                </c:pt>
                <c:pt idx="51">
                  <c:v>1.0134316272448233E-2</c:v>
                </c:pt>
                <c:pt idx="52">
                  <c:v>8.7854244135635601E-3</c:v>
                </c:pt>
                <c:pt idx="53">
                  <c:v>8.4135799388012911E-3</c:v>
                </c:pt>
                <c:pt idx="54">
                  <c:v>9.6603404064683485E-3</c:v>
                </c:pt>
                <c:pt idx="55">
                  <c:v>8.6743251815723302E-3</c:v>
                </c:pt>
                <c:pt idx="56">
                  <c:v>7.836058153045309E-3</c:v>
                </c:pt>
                <c:pt idx="57">
                  <c:v>8.1294918236462996E-3</c:v>
                </c:pt>
                <c:pt idx="58">
                  <c:v>8.0062637021672527E-3</c:v>
                </c:pt>
                <c:pt idx="59">
                  <c:v>1.0014325746724334E-2</c:v>
                </c:pt>
                <c:pt idx="60">
                  <c:v>7.9505069390949038E-3</c:v>
                </c:pt>
                <c:pt idx="61">
                  <c:v>8.3781429899596714E-3</c:v>
                </c:pt>
                <c:pt idx="62">
                  <c:v>9.0966944206639661E-3</c:v>
                </c:pt>
                <c:pt idx="63">
                  <c:v>9.1673602684823018E-3</c:v>
                </c:pt>
                <c:pt idx="64">
                  <c:v>8.6818880108493271E-3</c:v>
                </c:pt>
                <c:pt idx="65">
                  <c:v>8.314864058926015E-3</c:v>
                </c:pt>
                <c:pt idx="66">
                  <c:v>8.9429111253044279E-3</c:v>
                </c:pt>
                <c:pt idx="67">
                  <c:v>9.8687728546476405E-3</c:v>
                </c:pt>
                <c:pt idx="68">
                  <c:v>8.7652203833830482E-3</c:v>
                </c:pt>
                <c:pt idx="69">
                  <c:v>8.6141838283357863E-3</c:v>
                </c:pt>
                <c:pt idx="70">
                  <c:v>8.0891850536487751E-3</c:v>
                </c:pt>
                <c:pt idx="71">
                  <c:v>8.4109214223496605E-3</c:v>
                </c:pt>
                <c:pt idx="72">
                  <c:v>9.7352821058975091E-3</c:v>
                </c:pt>
                <c:pt idx="73">
                  <c:v>7.911209955646854E-3</c:v>
                </c:pt>
                <c:pt idx="74">
                  <c:v>9.8286659694494394E-3</c:v>
                </c:pt>
                <c:pt idx="75">
                  <c:v>9.4889765143274882E-3</c:v>
                </c:pt>
                <c:pt idx="76">
                  <c:v>9.1495097508741113E-3</c:v>
                </c:pt>
                <c:pt idx="77">
                  <c:v>8.6845445566188523E-3</c:v>
                </c:pt>
                <c:pt idx="78">
                  <c:v>8.353796622325365E-3</c:v>
                </c:pt>
                <c:pt idx="79">
                  <c:v>1.0002756515056374E-2</c:v>
                </c:pt>
                <c:pt idx="80">
                  <c:v>7.8185352213892209E-3</c:v>
                </c:pt>
                <c:pt idx="81">
                  <c:v>7.6307349949901789E-3</c:v>
                </c:pt>
                <c:pt idx="82">
                  <c:v>9.2235621422708629E-3</c:v>
                </c:pt>
                <c:pt idx="83">
                  <c:v>8.3058373448581212E-3</c:v>
                </c:pt>
                <c:pt idx="84">
                  <c:v>8.9366642568714585E-3</c:v>
                </c:pt>
                <c:pt idx="85">
                  <c:v>8.6393225894368739E-3</c:v>
                </c:pt>
                <c:pt idx="86">
                  <c:v>8.3056901862935285E-3</c:v>
                </c:pt>
                <c:pt idx="87">
                  <c:v>9.27023398346229E-3</c:v>
                </c:pt>
                <c:pt idx="88">
                  <c:v>8.9323775705175013E-3</c:v>
                </c:pt>
                <c:pt idx="89">
                  <c:v>9.8288964866340145E-3</c:v>
                </c:pt>
                <c:pt idx="90">
                  <c:v>9.1022921477672235E-3</c:v>
                </c:pt>
                <c:pt idx="91">
                  <c:v>9.1332505470503225E-3</c:v>
                </c:pt>
                <c:pt idx="92">
                  <c:v>8.9449569798283786E-3</c:v>
                </c:pt>
                <c:pt idx="93">
                  <c:v>8.9595902096521619E-3</c:v>
                </c:pt>
                <c:pt idx="94">
                  <c:v>8.3692507753323347E-3</c:v>
                </c:pt>
                <c:pt idx="95">
                  <c:v>9.2190734835702389E-3</c:v>
                </c:pt>
                <c:pt idx="96">
                  <c:v>8.6914639271339425E-3</c:v>
                </c:pt>
                <c:pt idx="97">
                  <c:v>8.7501762525888909E-3</c:v>
                </c:pt>
                <c:pt idx="98">
                  <c:v>8.2558887486423836E-3</c:v>
                </c:pt>
                <c:pt idx="99">
                  <c:v>9.7137596179847647E-3</c:v>
                </c:pt>
                <c:pt idx="100">
                  <c:v>8.9968628269882101E-3</c:v>
                </c:pt>
                <c:pt idx="101">
                  <c:v>9.0676843974791116E-3</c:v>
                </c:pt>
                <c:pt idx="102">
                  <c:v>8.8371194067954472E-3</c:v>
                </c:pt>
                <c:pt idx="103">
                  <c:v>8.271583786620967E-3</c:v>
                </c:pt>
                <c:pt idx="104">
                  <c:v>8.2459640262987615E-3</c:v>
                </c:pt>
                <c:pt idx="105">
                  <c:v>7.8348295877977911E-3</c:v>
                </c:pt>
                <c:pt idx="106">
                  <c:v>9.003271488473805E-3</c:v>
                </c:pt>
                <c:pt idx="107">
                  <c:v>7.6789036064648306E-3</c:v>
                </c:pt>
                <c:pt idx="108">
                  <c:v>8.8232901288179087E-3</c:v>
                </c:pt>
                <c:pt idx="109">
                  <c:v>8.6318145937752805E-3</c:v>
                </c:pt>
                <c:pt idx="110">
                  <c:v>9.6837197627425327E-3</c:v>
                </c:pt>
                <c:pt idx="111">
                  <c:v>7.7092531098797885E-3</c:v>
                </c:pt>
                <c:pt idx="112">
                  <c:v>8.4551487157894685E-3</c:v>
                </c:pt>
                <c:pt idx="113">
                  <c:v>9.2758559200316199E-3</c:v>
                </c:pt>
                <c:pt idx="114">
                  <c:v>8.5079748040790791E-3</c:v>
                </c:pt>
                <c:pt idx="115">
                  <c:v>8.8081354067286038E-3</c:v>
                </c:pt>
                <c:pt idx="116">
                  <c:v>7.9993584610659196E-3</c:v>
                </c:pt>
                <c:pt idx="117">
                  <c:v>7.6005347958321527E-3</c:v>
                </c:pt>
                <c:pt idx="118">
                  <c:v>8.4968607399886591E-3</c:v>
                </c:pt>
                <c:pt idx="119">
                  <c:v>7.5878641846207923E-3</c:v>
                </c:pt>
                <c:pt idx="120">
                  <c:v>8.5101068398967614E-3</c:v>
                </c:pt>
                <c:pt idx="121">
                  <c:v>7.6821284678739972E-3</c:v>
                </c:pt>
                <c:pt idx="122">
                  <c:v>7.6236746401555366E-3</c:v>
                </c:pt>
                <c:pt idx="123">
                  <c:v>7.983282634065586E-3</c:v>
                </c:pt>
                <c:pt idx="124">
                  <c:v>7.5361895131910613E-3</c:v>
                </c:pt>
                <c:pt idx="125">
                  <c:v>9.7910989645440989E-3</c:v>
                </c:pt>
                <c:pt idx="126">
                  <c:v>6.9403956291133667E-3</c:v>
                </c:pt>
                <c:pt idx="127">
                  <c:v>8.1227235057771529E-3</c:v>
                </c:pt>
                <c:pt idx="128">
                  <c:v>7.6144889501727278E-3</c:v>
                </c:pt>
                <c:pt idx="129">
                  <c:v>8.2960343286463643E-3</c:v>
                </c:pt>
                <c:pt idx="130">
                  <c:v>7.6305830202824691E-3</c:v>
                </c:pt>
                <c:pt idx="131">
                  <c:v>7.78278795036533E-3</c:v>
                </c:pt>
                <c:pt idx="132">
                  <c:v>7.8351786080457699E-3</c:v>
                </c:pt>
                <c:pt idx="133">
                  <c:v>7.8604386728970809E-3</c:v>
                </c:pt>
                <c:pt idx="134">
                  <c:v>8.613626170077127E-3</c:v>
                </c:pt>
                <c:pt idx="135">
                  <c:v>7.6144137578474389E-3</c:v>
                </c:pt>
                <c:pt idx="136">
                  <c:v>7.9780579074011093E-3</c:v>
                </c:pt>
                <c:pt idx="137">
                  <c:v>8.8391719215951126E-3</c:v>
                </c:pt>
                <c:pt idx="138">
                  <c:v>7.4406407651213492E-3</c:v>
                </c:pt>
                <c:pt idx="139">
                  <c:v>8.7678144782506531E-3</c:v>
                </c:pt>
                <c:pt idx="140">
                  <c:v>7.3515109209422794E-3</c:v>
                </c:pt>
                <c:pt idx="141">
                  <c:v>8.0776032862217764E-3</c:v>
                </c:pt>
                <c:pt idx="142">
                  <c:v>9.4769748823158723E-3</c:v>
                </c:pt>
                <c:pt idx="143">
                  <c:v>7.4267449469392101E-3</c:v>
                </c:pt>
                <c:pt idx="144">
                  <c:v>8.5800086278939678E-3</c:v>
                </c:pt>
                <c:pt idx="145">
                  <c:v>7.9288815767441772E-3</c:v>
                </c:pt>
                <c:pt idx="146">
                  <c:v>9.3368837517684086E-3</c:v>
                </c:pt>
                <c:pt idx="147">
                  <c:v>8.3228297755783033E-3</c:v>
                </c:pt>
                <c:pt idx="148">
                  <c:v>9.5142959662403558E-3</c:v>
                </c:pt>
                <c:pt idx="149">
                  <c:v>8.0430115288820901E-3</c:v>
                </c:pt>
                <c:pt idx="150">
                  <c:v>8.5397567845165515E-3</c:v>
                </c:pt>
                <c:pt idx="151">
                  <c:v>7.9512051178500728E-3</c:v>
                </c:pt>
                <c:pt idx="152">
                  <c:v>8.3771256151081754E-3</c:v>
                </c:pt>
                <c:pt idx="153">
                  <c:v>9.2381147769594694E-3</c:v>
                </c:pt>
                <c:pt idx="154">
                  <c:v>8.650108087950456E-3</c:v>
                </c:pt>
                <c:pt idx="155">
                  <c:v>8.6905881230854038E-3</c:v>
                </c:pt>
                <c:pt idx="156">
                  <c:v>8.8589449029281408E-3</c:v>
                </c:pt>
                <c:pt idx="157">
                  <c:v>8.6354056869122134E-3</c:v>
                </c:pt>
                <c:pt idx="158">
                  <c:v>8.4366868395620662E-3</c:v>
                </c:pt>
                <c:pt idx="159">
                  <c:v>7.1044794679157404E-3</c:v>
                </c:pt>
                <c:pt idx="160">
                  <c:v>8.7324900495860999E-3</c:v>
                </c:pt>
                <c:pt idx="161">
                  <c:v>9.023567269350408E-3</c:v>
                </c:pt>
                <c:pt idx="162">
                  <c:v>8.1549204056039892E-3</c:v>
                </c:pt>
                <c:pt idx="163">
                  <c:v>8.3706259914347152E-3</c:v>
                </c:pt>
                <c:pt idx="164">
                  <c:v>8.6996985195395733E-3</c:v>
                </c:pt>
                <c:pt idx="165">
                  <c:v>9.0966889015549404E-3</c:v>
                </c:pt>
                <c:pt idx="166">
                  <c:v>8.9720107243846207E-3</c:v>
                </c:pt>
                <c:pt idx="167">
                  <c:v>9.007729326313536E-3</c:v>
                </c:pt>
                <c:pt idx="168">
                  <c:v>9.053224931192122E-3</c:v>
                </c:pt>
                <c:pt idx="169">
                  <c:v>8.8485451594039442E-3</c:v>
                </c:pt>
                <c:pt idx="170">
                  <c:v>9.7547395206804572E-3</c:v>
                </c:pt>
                <c:pt idx="171">
                  <c:v>9.956546411709892E-3</c:v>
                </c:pt>
                <c:pt idx="172">
                  <c:v>9.4912591600833374E-3</c:v>
                </c:pt>
                <c:pt idx="173">
                  <c:v>9.0609440305073705E-3</c:v>
                </c:pt>
                <c:pt idx="174">
                  <c:v>8.8438696639497709E-3</c:v>
                </c:pt>
                <c:pt idx="175">
                  <c:v>9.1990389203668484E-3</c:v>
                </c:pt>
                <c:pt idx="176">
                  <c:v>8.1886689865529553E-3</c:v>
                </c:pt>
                <c:pt idx="177">
                  <c:v>8.705943039062183E-3</c:v>
                </c:pt>
                <c:pt idx="178">
                  <c:v>9.3990356669273693E-3</c:v>
                </c:pt>
                <c:pt idx="179">
                  <c:v>8.7374123334475716E-3</c:v>
                </c:pt>
                <c:pt idx="180">
                  <c:v>8.6940227261131948E-3</c:v>
                </c:pt>
                <c:pt idx="181">
                  <c:v>8.8831104742754918E-3</c:v>
                </c:pt>
                <c:pt idx="182">
                  <c:v>9.1256581649993614E-3</c:v>
                </c:pt>
                <c:pt idx="183">
                  <c:v>9.183120670624623E-3</c:v>
                </c:pt>
                <c:pt idx="184">
                  <c:v>9.1050884497009075E-3</c:v>
                </c:pt>
                <c:pt idx="185">
                  <c:v>9.0148923614805365E-3</c:v>
                </c:pt>
                <c:pt idx="186">
                  <c:v>1.0253471363286467E-2</c:v>
                </c:pt>
                <c:pt idx="187">
                  <c:v>1.0235340006244396E-2</c:v>
                </c:pt>
                <c:pt idx="188">
                  <c:v>8.6706022597631046E-3</c:v>
                </c:pt>
                <c:pt idx="189">
                  <c:v>1.0063734236802699E-2</c:v>
                </c:pt>
                <c:pt idx="190">
                  <c:v>9.3244257756287894E-3</c:v>
                </c:pt>
                <c:pt idx="191">
                  <c:v>9.2561411386803977E-3</c:v>
                </c:pt>
                <c:pt idx="192">
                  <c:v>9.8041801902314842E-3</c:v>
                </c:pt>
                <c:pt idx="193">
                  <c:v>9.3562873829127619E-3</c:v>
                </c:pt>
                <c:pt idx="194">
                  <c:v>1.0205767447968974E-2</c:v>
                </c:pt>
                <c:pt idx="195">
                  <c:v>9.5109854020533138E-3</c:v>
                </c:pt>
                <c:pt idx="196">
                  <c:v>9.0033240639394267E-3</c:v>
                </c:pt>
                <c:pt idx="197">
                  <c:v>9.3422511708551696E-3</c:v>
                </c:pt>
                <c:pt idx="198">
                  <c:v>9.8468517819158535E-3</c:v>
                </c:pt>
                <c:pt idx="199">
                  <c:v>9.6750111756073072E-3</c:v>
                </c:pt>
                <c:pt idx="200">
                  <c:v>9.2502165590817413E-3</c:v>
                </c:pt>
                <c:pt idx="201">
                  <c:v>8.7770652277129029E-3</c:v>
                </c:pt>
                <c:pt idx="202">
                  <c:v>1.0010244598401972E-2</c:v>
                </c:pt>
                <c:pt idx="203">
                  <c:v>9.2964941040469679E-3</c:v>
                </c:pt>
                <c:pt idx="204">
                  <c:v>8.1670976179266056E-3</c:v>
                </c:pt>
                <c:pt idx="205">
                  <c:v>1.0073878363214264E-2</c:v>
                </c:pt>
                <c:pt idx="206">
                  <c:v>9.5886014925510715E-3</c:v>
                </c:pt>
                <c:pt idx="207">
                  <c:v>9.2758168986537253E-3</c:v>
                </c:pt>
                <c:pt idx="208">
                  <c:v>9.8934893898811431E-3</c:v>
                </c:pt>
                <c:pt idx="209">
                  <c:v>1.1601717579309511E-2</c:v>
                </c:pt>
                <c:pt idx="210">
                  <c:v>1.0351632158726741E-2</c:v>
                </c:pt>
                <c:pt idx="211">
                  <c:v>9.9835270084390557E-3</c:v>
                </c:pt>
                <c:pt idx="212">
                  <c:v>9.7161154211518209E-3</c:v>
                </c:pt>
                <c:pt idx="213">
                  <c:v>9.5799408536283159E-3</c:v>
                </c:pt>
                <c:pt idx="214">
                  <c:v>1.0014963221956616E-2</c:v>
                </c:pt>
                <c:pt idx="215">
                  <c:v>8.7712398959799397E-3</c:v>
                </c:pt>
                <c:pt idx="216">
                  <c:v>1.0562294980899041E-2</c:v>
                </c:pt>
                <c:pt idx="217">
                  <c:v>9.4670150107514003E-3</c:v>
                </c:pt>
                <c:pt idx="218">
                  <c:v>9.2694843391542721E-3</c:v>
                </c:pt>
                <c:pt idx="219">
                  <c:v>1.1000967109482588E-2</c:v>
                </c:pt>
                <c:pt idx="220">
                  <c:v>9.8174458725377462E-3</c:v>
                </c:pt>
                <c:pt idx="221">
                  <c:v>9.7315719951403049E-3</c:v>
                </c:pt>
                <c:pt idx="222">
                  <c:v>9.0163568386833846E-3</c:v>
                </c:pt>
                <c:pt idx="223">
                  <c:v>9.8376846445168854E-3</c:v>
                </c:pt>
                <c:pt idx="224">
                  <c:v>9.3035000431857268E-3</c:v>
                </c:pt>
                <c:pt idx="225">
                  <c:v>1.0127134123720403E-2</c:v>
                </c:pt>
                <c:pt idx="226">
                  <c:v>9.3836525085838063E-3</c:v>
                </c:pt>
                <c:pt idx="227">
                  <c:v>1.0104744519761883E-2</c:v>
                </c:pt>
                <c:pt idx="228">
                  <c:v>8.8403496017682871E-3</c:v>
                </c:pt>
                <c:pt idx="229">
                  <c:v>9.2215185499947821E-3</c:v>
                </c:pt>
                <c:pt idx="230">
                  <c:v>9.0261838877409382E-3</c:v>
                </c:pt>
                <c:pt idx="231">
                  <c:v>8.99032108754148E-3</c:v>
                </c:pt>
                <c:pt idx="232">
                  <c:v>9.5698177630114904E-3</c:v>
                </c:pt>
                <c:pt idx="233">
                  <c:v>9.5248460191806709E-3</c:v>
                </c:pt>
                <c:pt idx="234">
                  <c:v>9.4906734531057975E-3</c:v>
                </c:pt>
                <c:pt idx="235">
                  <c:v>8.9184833407165293E-3</c:v>
                </c:pt>
                <c:pt idx="236">
                  <c:v>8.1994281790728051E-3</c:v>
                </c:pt>
                <c:pt idx="237">
                  <c:v>9.6434380382624616E-3</c:v>
                </c:pt>
                <c:pt idx="238">
                  <c:v>8.4781865501157884E-3</c:v>
                </c:pt>
                <c:pt idx="239">
                  <c:v>9.1836274545749174E-3</c:v>
                </c:pt>
                <c:pt idx="240">
                  <c:v>9.8802522906161899E-3</c:v>
                </c:pt>
                <c:pt idx="241">
                  <c:v>5.9242953608346083E-3</c:v>
                </c:pt>
                <c:pt idx="242">
                  <c:v>1.0770853167796085E-2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2.7677801870696977E-4</c:v>
                </c:pt>
                <c:pt idx="264">
                  <c:v>7.4954164272636381E-3</c:v>
                </c:pt>
                <c:pt idx="265">
                  <c:v>9.9509876733587157E-3</c:v>
                </c:pt>
                <c:pt idx="266">
                  <c:v>9.892488869053662E-3</c:v>
                </c:pt>
                <c:pt idx="267">
                  <c:v>8.9837543135732299E-3</c:v>
                </c:pt>
                <c:pt idx="268">
                  <c:v>1.0503141974081753E-2</c:v>
                </c:pt>
                <c:pt idx="269">
                  <c:v>9.5329481123957588E-3</c:v>
                </c:pt>
                <c:pt idx="270">
                  <c:v>1.0900746445871926E-2</c:v>
                </c:pt>
                <c:pt idx="271">
                  <c:v>9.0390962261676609E-3</c:v>
                </c:pt>
                <c:pt idx="272">
                  <c:v>9.1515855443571326E-3</c:v>
                </c:pt>
                <c:pt idx="273">
                  <c:v>1.0192417620551368E-2</c:v>
                </c:pt>
                <c:pt idx="274">
                  <c:v>1.0328209695878341E-2</c:v>
                </c:pt>
                <c:pt idx="275">
                  <c:v>9.5351265697162443E-3</c:v>
                </c:pt>
                <c:pt idx="276">
                  <c:v>9.8848452417261354E-3</c:v>
                </c:pt>
                <c:pt idx="277">
                  <c:v>1.0409109139387668E-2</c:v>
                </c:pt>
                <c:pt idx="278">
                  <c:v>9.5130706161135666E-3</c:v>
                </c:pt>
                <c:pt idx="279">
                  <c:v>9.3089729525582983E-3</c:v>
                </c:pt>
                <c:pt idx="280">
                  <c:v>9.8223930503597862E-3</c:v>
                </c:pt>
                <c:pt idx="281">
                  <c:v>1.0213917504194855E-2</c:v>
                </c:pt>
                <c:pt idx="282">
                  <c:v>9.6180233896819116E-3</c:v>
                </c:pt>
                <c:pt idx="283">
                  <c:v>1.0440771543921657E-2</c:v>
                </c:pt>
                <c:pt idx="284">
                  <c:v>9.1181551352401309E-3</c:v>
                </c:pt>
                <c:pt idx="285">
                  <c:v>8.3869556584563118E-3</c:v>
                </c:pt>
                <c:pt idx="286">
                  <c:v>9.8296337097803031E-3</c:v>
                </c:pt>
                <c:pt idx="287">
                  <c:v>9.8055409769196872E-3</c:v>
                </c:pt>
                <c:pt idx="288">
                  <c:v>9.3339844985127277E-3</c:v>
                </c:pt>
                <c:pt idx="289">
                  <c:v>1.0079377536473783E-2</c:v>
                </c:pt>
                <c:pt idx="290">
                  <c:v>8.8100660832674278E-3</c:v>
                </c:pt>
                <c:pt idx="291">
                  <c:v>9.5840303132060482E-3</c:v>
                </c:pt>
                <c:pt idx="292">
                  <c:v>9.8114899806596382E-3</c:v>
                </c:pt>
                <c:pt idx="293">
                  <c:v>1.0327810557881014E-2</c:v>
                </c:pt>
                <c:pt idx="294">
                  <c:v>1.0059148202856145E-2</c:v>
                </c:pt>
                <c:pt idx="295">
                  <c:v>9.6206214642745973E-3</c:v>
                </c:pt>
                <c:pt idx="296">
                  <c:v>1.0645832907650811E-2</c:v>
                </c:pt>
                <c:pt idx="297">
                  <c:v>8.5221137115066518E-3</c:v>
                </c:pt>
                <c:pt idx="298">
                  <c:v>1.0059747839332729E-2</c:v>
                </c:pt>
                <c:pt idx="299">
                  <c:v>1.0304470887325327E-2</c:v>
                </c:pt>
                <c:pt idx="300">
                  <c:v>9.4566174304415562E-3</c:v>
                </c:pt>
                <c:pt idx="301">
                  <c:v>9.0609189434888941E-3</c:v>
                </c:pt>
                <c:pt idx="302">
                  <c:v>9.7462963337482198E-3</c:v>
                </c:pt>
                <c:pt idx="303">
                  <c:v>9.707025615073455E-3</c:v>
                </c:pt>
                <c:pt idx="304">
                  <c:v>8.4926966909791846E-3</c:v>
                </c:pt>
                <c:pt idx="305">
                  <c:v>9.2838389088651264E-3</c:v>
                </c:pt>
                <c:pt idx="306">
                  <c:v>8.1802863365914545E-3</c:v>
                </c:pt>
                <c:pt idx="307">
                  <c:v>9.8076148211062465E-3</c:v>
                </c:pt>
                <c:pt idx="308">
                  <c:v>9.1129508985765724E-3</c:v>
                </c:pt>
                <c:pt idx="309">
                  <c:v>9.1436277435591393E-3</c:v>
                </c:pt>
                <c:pt idx="310">
                  <c:v>9.359084284814639E-3</c:v>
                </c:pt>
                <c:pt idx="311">
                  <c:v>8.2804002119179314E-3</c:v>
                </c:pt>
                <c:pt idx="312">
                  <c:v>9.3829934768321719E-3</c:v>
                </c:pt>
                <c:pt idx="313">
                  <c:v>9.4937839625627175E-3</c:v>
                </c:pt>
                <c:pt idx="314">
                  <c:v>1.0150576970071736E-2</c:v>
                </c:pt>
                <c:pt idx="315">
                  <c:v>1.0731747687992357E-2</c:v>
                </c:pt>
                <c:pt idx="316">
                  <c:v>1.0428073294054192E-2</c:v>
                </c:pt>
                <c:pt idx="317">
                  <c:v>9.1400860317310782E-3</c:v>
                </c:pt>
                <c:pt idx="318">
                  <c:v>9.2847798946254362E-3</c:v>
                </c:pt>
                <c:pt idx="319">
                  <c:v>9.859965811445149E-3</c:v>
                </c:pt>
                <c:pt idx="320">
                  <c:v>9.5188481308840552E-3</c:v>
                </c:pt>
                <c:pt idx="321">
                  <c:v>9.1010055960576864E-3</c:v>
                </c:pt>
                <c:pt idx="322">
                  <c:v>9.1573690441726051E-3</c:v>
                </c:pt>
                <c:pt idx="323">
                  <c:v>9.1052578303659482E-3</c:v>
                </c:pt>
                <c:pt idx="324">
                  <c:v>9.2772742920521917E-3</c:v>
                </c:pt>
                <c:pt idx="325">
                  <c:v>9.6826947633946881E-3</c:v>
                </c:pt>
                <c:pt idx="326">
                  <c:v>8.6981812177519859E-3</c:v>
                </c:pt>
                <c:pt idx="327">
                  <c:v>9.4891048456866699E-3</c:v>
                </c:pt>
                <c:pt idx="328">
                  <c:v>9.0449080048954269E-3</c:v>
                </c:pt>
                <c:pt idx="329">
                  <c:v>9.4329526109886309E-3</c:v>
                </c:pt>
                <c:pt idx="330">
                  <c:v>1.1031113007658421E-2</c:v>
                </c:pt>
                <c:pt idx="331">
                  <c:v>9.2818253854325319E-3</c:v>
                </c:pt>
                <c:pt idx="332">
                  <c:v>9.2732807661399727E-3</c:v>
                </c:pt>
                <c:pt idx="333">
                  <c:v>9.9408001489953955E-3</c:v>
                </c:pt>
                <c:pt idx="334">
                  <c:v>9.1474156057461519E-3</c:v>
                </c:pt>
                <c:pt idx="335">
                  <c:v>9.4776895137705409E-3</c:v>
                </c:pt>
                <c:pt idx="336">
                  <c:v>9.5390334280918022E-3</c:v>
                </c:pt>
                <c:pt idx="337">
                  <c:v>9.7085404202011099E-3</c:v>
                </c:pt>
                <c:pt idx="338">
                  <c:v>1.1056273421239521E-2</c:v>
                </c:pt>
                <c:pt idx="339">
                  <c:v>9.3873663944082537E-3</c:v>
                </c:pt>
                <c:pt idx="340">
                  <c:v>1.0616155210369497E-2</c:v>
                </c:pt>
                <c:pt idx="341">
                  <c:v>1.1092877129152906E-2</c:v>
                </c:pt>
                <c:pt idx="342">
                  <c:v>9.6614841773648378E-3</c:v>
                </c:pt>
                <c:pt idx="343">
                  <c:v>9.2131544302340457E-3</c:v>
                </c:pt>
                <c:pt idx="344">
                  <c:v>8.8648320660452817E-3</c:v>
                </c:pt>
                <c:pt idx="345">
                  <c:v>9.3109528875868677E-3</c:v>
                </c:pt>
                <c:pt idx="346">
                  <c:v>9.7155792681334358E-3</c:v>
                </c:pt>
                <c:pt idx="347">
                  <c:v>8.8411229083322929E-3</c:v>
                </c:pt>
                <c:pt idx="348">
                  <c:v>1.0171243247499295E-2</c:v>
                </c:pt>
                <c:pt idx="349">
                  <c:v>1.0229818235918503E-2</c:v>
                </c:pt>
                <c:pt idx="350">
                  <c:v>9.4073956077860652E-3</c:v>
                </c:pt>
                <c:pt idx="351">
                  <c:v>1.0396281235752024E-2</c:v>
                </c:pt>
                <c:pt idx="352">
                  <c:v>9.3592675903206805E-3</c:v>
                </c:pt>
                <c:pt idx="353">
                  <c:v>9.4005906754915623E-3</c:v>
                </c:pt>
                <c:pt idx="354">
                  <c:v>8.5693784282617896E-3</c:v>
                </c:pt>
                <c:pt idx="355">
                  <c:v>1.0310078307141013E-2</c:v>
                </c:pt>
                <c:pt idx="356">
                  <c:v>8.0700650007986732E-3</c:v>
                </c:pt>
                <c:pt idx="357">
                  <c:v>9.7605896742879086E-3</c:v>
                </c:pt>
                <c:pt idx="358">
                  <c:v>9.1035323975000408E-3</c:v>
                </c:pt>
                <c:pt idx="359">
                  <c:v>9.9508716478513351E-3</c:v>
                </c:pt>
                <c:pt idx="360">
                  <c:v>8.6294607029769616E-3</c:v>
                </c:pt>
                <c:pt idx="361">
                  <c:v>9.1716888477965663E-3</c:v>
                </c:pt>
                <c:pt idx="362">
                  <c:v>1.0412492870111584E-2</c:v>
                </c:pt>
                <c:pt idx="363">
                  <c:v>9.2751978763100026E-3</c:v>
                </c:pt>
                <c:pt idx="364">
                  <c:v>1.0776547404747139E-2</c:v>
                </c:pt>
                <c:pt idx="365">
                  <c:v>1.0018955400039102E-2</c:v>
                </c:pt>
                <c:pt idx="366">
                  <c:v>9.3481669863472831E-3</c:v>
                </c:pt>
                <c:pt idx="367">
                  <c:v>9.9098095364607442E-3</c:v>
                </c:pt>
                <c:pt idx="368">
                  <c:v>8.3717638758437265E-3</c:v>
                </c:pt>
                <c:pt idx="369">
                  <c:v>9.2365294087851536E-3</c:v>
                </c:pt>
                <c:pt idx="370">
                  <c:v>8.8126806268612572E-3</c:v>
                </c:pt>
                <c:pt idx="371">
                  <c:v>9.3871587683177337E-3</c:v>
                </c:pt>
                <c:pt idx="372">
                  <c:v>1.0483323363126715E-2</c:v>
                </c:pt>
                <c:pt idx="373">
                  <c:v>1.0017156079571252E-2</c:v>
                </c:pt>
                <c:pt idx="374">
                  <c:v>9.3611037265797104E-3</c:v>
                </c:pt>
                <c:pt idx="375">
                  <c:v>8.3980250898190775E-3</c:v>
                </c:pt>
                <c:pt idx="376">
                  <c:v>1.0142201860390278E-2</c:v>
                </c:pt>
                <c:pt idx="377">
                  <c:v>8.8513546414827199E-3</c:v>
                </c:pt>
                <c:pt idx="378">
                  <c:v>9.7960372698225016E-3</c:v>
                </c:pt>
                <c:pt idx="379">
                  <c:v>9.8422397357505638E-3</c:v>
                </c:pt>
                <c:pt idx="380">
                  <c:v>1.0567086567862165E-2</c:v>
                </c:pt>
                <c:pt idx="381">
                  <c:v>9.0093692154667691E-3</c:v>
                </c:pt>
                <c:pt idx="382">
                  <c:v>9.837064078888293E-3</c:v>
                </c:pt>
                <c:pt idx="383">
                  <c:v>1.0157911170843753E-2</c:v>
                </c:pt>
                <c:pt idx="384">
                  <c:v>8.7780223206276875E-3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40-4F31-BC1B-D476F6696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5807360"/>
        <c:axId val="106784448"/>
      </c:barChart>
      <c:catAx>
        <c:axId val="105807360"/>
        <c:scaling>
          <c:orientation val="minMax"/>
        </c:scaling>
        <c:delete val="0"/>
        <c:axPos val="b"/>
        <c:minorGridlines>
          <c:spPr>
            <a:ln w="6350"/>
          </c:spPr>
        </c:minorGridlines>
        <c:majorTickMark val="out"/>
        <c:minorTickMark val="none"/>
        <c:tickLblPos val="nextTo"/>
        <c:txPr>
          <a:bodyPr/>
          <a:lstStyle/>
          <a:p>
            <a:pPr>
              <a:defRPr sz="500"/>
            </a:pPr>
            <a:endParaRPr lang="ru-RU"/>
          </a:p>
        </c:txPr>
        <c:crossAx val="106784448"/>
        <c:crosses val="autoZero"/>
        <c:auto val="1"/>
        <c:lblAlgn val="ctr"/>
        <c:lblOffset val="100"/>
        <c:tickLblSkip val="1"/>
        <c:tickMarkSkip val="48"/>
        <c:noMultiLvlLbl val="0"/>
      </c:catAx>
      <c:valAx>
        <c:axId val="106784448"/>
        <c:scaling>
          <c:orientation val="minMax"/>
          <c:max val="4.0000000000000008E-2"/>
          <c:min val="-2.0000000000000004E-2"/>
        </c:scaling>
        <c:delete val="0"/>
        <c:axPos val="l"/>
        <c:majorGridlines>
          <c:spPr>
            <a:ln w="6350">
              <a:solidFill>
                <a:schemeClr val="bg1">
                  <a:lumMod val="6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05807360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v>ВЛ_Корона %</c:v>
          </c:tx>
          <c:spPr>
            <a:solidFill>
              <a:srgbClr val="92D050"/>
            </a:solidFill>
            <a:ln>
              <a:solidFill>
                <a:srgbClr val="92D050"/>
              </a:solidFill>
              <a:miter lim="800000"/>
            </a:ln>
          </c:spPr>
          <c:invertIfNegative val="0"/>
          <c:val>
            <c:numRef>
              <c:f>'ВЛ-110кВ_СТЭЦ-ПС_Мера'!$V$14:$V$398</c:f>
              <c:numCache>
                <c:formatCode>0.00%</c:formatCode>
                <c:ptCount val="385"/>
                <c:pt idx="0">
                  <c:v>0.22841311039164985</c:v>
                </c:pt>
                <c:pt idx="1">
                  <c:v>0.22841309160486256</c:v>
                </c:pt>
                <c:pt idx="2">
                  <c:v>0.2284130806491371</c:v>
                </c:pt>
                <c:pt idx="3">
                  <c:v>0.22841310769031051</c:v>
                </c:pt>
                <c:pt idx="4">
                  <c:v>0.22841310417822441</c:v>
                </c:pt>
                <c:pt idx="5">
                  <c:v>0.22841310130899434</c:v>
                </c:pt>
                <c:pt idx="6">
                  <c:v>0.22841309492002476</c:v>
                </c:pt>
                <c:pt idx="7">
                  <c:v>0.22841308996803852</c:v>
                </c:pt>
                <c:pt idx="8">
                  <c:v>0.22841309580313118</c:v>
                </c:pt>
                <c:pt idx="9">
                  <c:v>0.22841309422075418</c:v>
                </c:pt>
                <c:pt idx="10">
                  <c:v>0.2284131766430981</c:v>
                </c:pt>
                <c:pt idx="11">
                  <c:v>0.22841302271099265</c:v>
                </c:pt>
                <c:pt idx="12">
                  <c:v>0.22841295084717436</c:v>
                </c:pt>
                <c:pt idx="13">
                  <c:v>0.22841294552663169</c:v>
                </c:pt>
                <c:pt idx="14">
                  <c:v>0.22841295248406904</c:v>
                </c:pt>
                <c:pt idx="15">
                  <c:v>0.22841299963512848</c:v>
                </c:pt>
                <c:pt idx="16">
                  <c:v>0.22841298980231731</c:v>
                </c:pt>
                <c:pt idx="17">
                  <c:v>0.22841297139415009</c:v>
                </c:pt>
                <c:pt idx="18">
                  <c:v>0.22841295797008851</c:v>
                </c:pt>
                <c:pt idx="19">
                  <c:v>0.22841295951689633</c:v>
                </c:pt>
                <c:pt idx="20">
                  <c:v>0.22841294757846817</c:v>
                </c:pt>
                <c:pt idx="21">
                  <c:v>0.22841290862652364</c:v>
                </c:pt>
                <c:pt idx="22">
                  <c:v>0.22841289444318397</c:v>
                </c:pt>
                <c:pt idx="23">
                  <c:v>0.22841284022142319</c:v>
                </c:pt>
                <c:pt idx="24">
                  <c:v>0.22841297990624176</c:v>
                </c:pt>
                <c:pt idx="25">
                  <c:v>0.22841315761880931</c:v>
                </c:pt>
                <c:pt idx="26">
                  <c:v>0.22841310924941144</c:v>
                </c:pt>
                <c:pt idx="27">
                  <c:v>0.22085315330018998</c:v>
                </c:pt>
                <c:pt idx="28">
                  <c:v>4.4706727520887252E-2</c:v>
                </c:pt>
                <c:pt idx="29">
                  <c:v>4.2739627355773822E-2</c:v>
                </c:pt>
                <c:pt idx="30">
                  <c:v>4.4756117494491668E-2</c:v>
                </c:pt>
                <c:pt idx="31">
                  <c:v>4.3556194616751767E-2</c:v>
                </c:pt>
                <c:pt idx="32">
                  <c:v>4.1286615173189184E-2</c:v>
                </c:pt>
                <c:pt idx="33">
                  <c:v>3.7759507088389724E-2</c:v>
                </c:pt>
                <c:pt idx="34">
                  <c:v>3.4965909995580892E-2</c:v>
                </c:pt>
                <c:pt idx="35">
                  <c:v>3.3667775377135459E-2</c:v>
                </c:pt>
                <c:pt idx="36">
                  <c:v>3.4497386921520608E-2</c:v>
                </c:pt>
                <c:pt idx="37">
                  <c:v>3.5583212281193023E-2</c:v>
                </c:pt>
                <c:pt idx="38">
                  <c:v>3.4730870306144968E-2</c:v>
                </c:pt>
                <c:pt idx="39">
                  <c:v>3.4691732239013263E-2</c:v>
                </c:pt>
                <c:pt idx="40">
                  <c:v>3.3821582350122954E-2</c:v>
                </c:pt>
                <c:pt idx="41">
                  <c:v>3.3327573818062867E-2</c:v>
                </c:pt>
                <c:pt idx="42">
                  <c:v>3.2846362074536797E-2</c:v>
                </c:pt>
                <c:pt idx="43">
                  <c:v>3.584761185780079E-2</c:v>
                </c:pt>
                <c:pt idx="44">
                  <c:v>3.4266226273252126E-2</c:v>
                </c:pt>
                <c:pt idx="45">
                  <c:v>3.6379425687210004E-2</c:v>
                </c:pt>
                <c:pt idx="46">
                  <c:v>3.8337676215391032E-2</c:v>
                </c:pt>
                <c:pt idx="47">
                  <c:v>4.009554620933109E-2</c:v>
                </c:pt>
                <c:pt idx="48">
                  <c:v>4.2530828575664516E-2</c:v>
                </c:pt>
                <c:pt idx="49">
                  <c:v>4.3211035604237856E-2</c:v>
                </c:pt>
                <c:pt idx="50">
                  <c:v>4.2600640997500869E-2</c:v>
                </c:pt>
                <c:pt idx="51">
                  <c:v>4.2790756880127352E-2</c:v>
                </c:pt>
                <c:pt idx="52">
                  <c:v>4.1288480156860881E-2</c:v>
                </c:pt>
                <c:pt idx="53">
                  <c:v>4.10469594515925E-2</c:v>
                </c:pt>
                <c:pt idx="54">
                  <c:v>4.4394777240331522E-2</c:v>
                </c:pt>
                <c:pt idx="55">
                  <c:v>4.2237081710091176E-2</c:v>
                </c:pt>
                <c:pt idx="56">
                  <c:v>3.9950829412454321E-2</c:v>
                </c:pt>
                <c:pt idx="57">
                  <c:v>3.6525736420442254E-2</c:v>
                </c:pt>
                <c:pt idx="58">
                  <c:v>3.4246000696534669E-2</c:v>
                </c:pt>
                <c:pt idx="59">
                  <c:v>3.3540502137180669E-2</c:v>
                </c:pt>
                <c:pt idx="60">
                  <c:v>3.3966079349450624E-2</c:v>
                </c:pt>
                <c:pt idx="61">
                  <c:v>3.3881029963998763E-2</c:v>
                </c:pt>
                <c:pt idx="62">
                  <c:v>3.2434925946560514E-2</c:v>
                </c:pt>
                <c:pt idx="63">
                  <c:v>3.3170926207095663E-2</c:v>
                </c:pt>
                <c:pt idx="64">
                  <c:v>3.2566588586625679E-2</c:v>
                </c:pt>
                <c:pt idx="65">
                  <c:v>3.2753992516667135E-2</c:v>
                </c:pt>
                <c:pt idx="66">
                  <c:v>3.2018465464879763E-2</c:v>
                </c:pt>
                <c:pt idx="67">
                  <c:v>3.2426610925969865E-2</c:v>
                </c:pt>
                <c:pt idx="68">
                  <c:v>3.4179149284092783E-2</c:v>
                </c:pt>
                <c:pt idx="69">
                  <c:v>3.6555578775202914E-2</c:v>
                </c:pt>
                <c:pt idx="70">
                  <c:v>3.7964476193846471E-2</c:v>
                </c:pt>
                <c:pt idx="71">
                  <c:v>3.9508219163864267E-2</c:v>
                </c:pt>
                <c:pt idx="72">
                  <c:v>4.2687004885739434E-2</c:v>
                </c:pt>
                <c:pt idx="73">
                  <c:v>4.3325332910785615E-2</c:v>
                </c:pt>
                <c:pt idx="74">
                  <c:v>4.209328511986507E-2</c:v>
                </c:pt>
                <c:pt idx="75">
                  <c:v>4.2594176533489458E-2</c:v>
                </c:pt>
                <c:pt idx="76">
                  <c:v>4.1972305303762059E-2</c:v>
                </c:pt>
                <c:pt idx="77">
                  <c:v>4.2689533061265529E-2</c:v>
                </c:pt>
                <c:pt idx="78">
                  <c:v>4.5605173825746491E-2</c:v>
                </c:pt>
                <c:pt idx="79">
                  <c:v>4.5477209095265106E-2</c:v>
                </c:pt>
                <c:pt idx="80">
                  <c:v>4.1733366041117277E-2</c:v>
                </c:pt>
                <c:pt idx="81">
                  <c:v>3.7871109688295011E-2</c:v>
                </c:pt>
                <c:pt idx="82">
                  <c:v>3.4317136341720615E-2</c:v>
                </c:pt>
                <c:pt idx="83">
                  <c:v>3.3442525319347209E-2</c:v>
                </c:pt>
                <c:pt idx="84">
                  <c:v>3.3803938491969686E-2</c:v>
                </c:pt>
                <c:pt idx="85">
                  <c:v>3.4116423172043525E-2</c:v>
                </c:pt>
                <c:pt idx="86">
                  <c:v>3.4207861856461859E-2</c:v>
                </c:pt>
                <c:pt idx="87">
                  <c:v>3.3497780504049827E-2</c:v>
                </c:pt>
                <c:pt idx="88">
                  <c:v>3.358633905078065E-2</c:v>
                </c:pt>
                <c:pt idx="89">
                  <c:v>3.3315187966576135E-2</c:v>
                </c:pt>
                <c:pt idx="90">
                  <c:v>3.3434355482758409E-2</c:v>
                </c:pt>
                <c:pt idx="91">
                  <c:v>3.2540122192079593E-2</c:v>
                </c:pt>
                <c:pt idx="92">
                  <c:v>3.3913846223284166E-2</c:v>
                </c:pt>
                <c:pt idx="93">
                  <c:v>3.5384262741138442E-2</c:v>
                </c:pt>
                <c:pt idx="94">
                  <c:v>3.6847266896629934E-2</c:v>
                </c:pt>
                <c:pt idx="95">
                  <c:v>3.7843527422630856E-2</c:v>
                </c:pt>
                <c:pt idx="96">
                  <c:v>4.0216020116749435E-2</c:v>
                </c:pt>
                <c:pt idx="97">
                  <c:v>4.1141663246442722E-2</c:v>
                </c:pt>
                <c:pt idx="98">
                  <c:v>4.032688071822213E-2</c:v>
                </c:pt>
                <c:pt idx="99">
                  <c:v>4.049449158900837E-2</c:v>
                </c:pt>
                <c:pt idx="100">
                  <c:v>4.0306235541067117E-2</c:v>
                </c:pt>
                <c:pt idx="101">
                  <c:v>4.0521678731906867E-2</c:v>
                </c:pt>
                <c:pt idx="102">
                  <c:v>4.3546177121992366E-2</c:v>
                </c:pt>
                <c:pt idx="103">
                  <c:v>4.3662375359468347E-2</c:v>
                </c:pt>
                <c:pt idx="104">
                  <c:v>4.3660558985291052E-2</c:v>
                </c:pt>
                <c:pt idx="105">
                  <c:v>4.2630360527519243E-2</c:v>
                </c:pt>
                <c:pt idx="106">
                  <c:v>3.9820954726501011E-2</c:v>
                </c:pt>
                <c:pt idx="107">
                  <c:v>3.6074977418443732E-2</c:v>
                </c:pt>
                <c:pt idx="108">
                  <c:v>3.8995543247915571E-2</c:v>
                </c:pt>
                <c:pt idx="109">
                  <c:v>3.6617752044019534E-2</c:v>
                </c:pt>
                <c:pt idx="110">
                  <c:v>3.7428224247196794E-2</c:v>
                </c:pt>
                <c:pt idx="111">
                  <c:v>3.736730758342259E-2</c:v>
                </c:pt>
                <c:pt idx="112">
                  <c:v>3.6606855514077087E-2</c:v>
                </c:pt>
                <c:pt idx="113">
                  <c:v>3.6052534429837489E-2</c:v>
                </c:pt>
                <c:pt idx="114">
                  <c:v>3.5415454154802774E-2</c:v>
                </c:pt>
                <c:pt idx="115">
                  <c:v>3.4516752587805594E-2</c:v>
                </c:pt>
                <c:pt idx="116">
                  <c:v>3.645683977719074E-2</c:v>
                </c:pt>
                <c:pt idx="117">
                  <c:v>3.8983067145296341E-2</c:v>
                </c:pt>
                <c:pt idx="118">
                  <c:v>3.9582027797534766E-2</c:v>
                </c:pt>
                <c:pt idx="119">
                  <c:v>4.5136250005211868E-2</c:v>
                </c:pt>
                <c:pt idx="120">
                  <c:v>4.6459036428146361E-2</c:v>
                </c:pt>
                <c:pt idx="121">
                  <c:v>4.7967259964824045E-2</c:v>
                </c:pt>
                <c:pt idx="122">
                  <c:v>4.7081933588194159E-2</c:v>
                </c:pt>
                <c:pt idx="123">
                  <c:v>4.6848893787654756E-2</c:v>
                </c:pt>
                <c:pt idx="124">
                  <c:v>4.5963344777000967E-2</c:v>
                </c:pt>
                <c:pt idx="125">
                  <c:v>4.6045621905563328E-2</c:v>
                </c:pt>
                <c:pt idx="126">
                  <c:v>4.7467990301827072E-2</c:v>
                </c:pt>
                <c:pt idx="127">
                  <c:v>4.6773070640464064E-2</c:v>
                </c:pt>
                <c:pt idx="128">
                  <c:v>4.6137833536615928E-2</c:v>
                </c:pt>
                <c:pt idx="129">
                  <c:v>4.4058070517350223E-2</c:v>
                </c:pt>
                <c:pt idx="130">
                  <c:v>4.223973981574379E-2</c:v>
                </c:pt>
                <c:pt idx="131">
                  <c:v>4.1657458148497986E-2</c:v>
                </c:pt>
                <c:pt idx="132">
                  <c:v>4.1151794329383977E-2</c:v>
                </c:pt>
                <c:pt idx="133">
                  <c:v>4.2106306270861739E-2</c:v>
                </c:pt>
                <c:pt idx="134">
                  <c:v>4.1204526571508547E-2</c:v>
                </c:pt>
                <c:pt idx="135">
                  <c:v>4.2388627441814028E-2</c:v>
                </c:pt>
                <c:pt idx="136">
                  <c:v>4.1017540108939259E-2</c:v>
                </c:pt>
                <c:pt idx="137">
                  <c:v>4.1003957507178772E-2</c:v>
                </c:pt>
                <c:pt idx="138">
                  <c:v>3.8772861690715907E-2</c:v>
                </c:pt>
                <c:pt idx="139">
                  <c:v>3.8331786087189318E-2</c:v>
                </c:pt>
                <c:pt idx="140">
                  <c:v>4.0057451086304076E-2</c:v>
                </c:pt>
                <c:pt idx="141">
                  <c:v>4.2270627083347501E-2</c:v>
                </c:pt>
                <c:pt idx="142">
                  <c:v>4.4221995399866522E-2</c:v>
                </c:pt>
                <c:pt idx="143">
                  <c:v>4.5042615741856702E-2</c:v>
                </c:pt>
                <c:pt idx="144">
                  <c:v>4.680724149707377E-2</c:v>
                </c:pt>
                <c:pt idx="145">
                  <c:v>4.7807991527267987E-2</c:v>
                </c:pt>
                <c:pt idx="146">
                  <c:v>4.7123661041565866E-2</c:v>
                </c:pt>
                <c:pt idx="147">
                  <c:v>4.6701967228846182E-2</c:v>
                </c:pt>
                <c:pt idx="148">
                  <c:v>4.6363376565723882E-2</c:v>
                </c:pt>
                <c:pt idx="149">
                  <c:v>4.8807402862910979E-2</c:v>
                </c:pt>
                <c:pt idx="150">
                  <c:v>4.8937223638063423E-2</c:v>
                </c:pt>
                <c:pt idx="151">
                  <c:v>4.5909859260411939E-2</c:v>
                </c:pt>
                <c:pt idx="152">
                  <c:v>4.2216543268592206E-2</c:v>
                </c:pt>
                <c:pt idx="153">
                  <c:v>3.8296724838294709E-2</c:v>
                </c:pt>
                <c:pt idx="154">
                  <c:v>3.5133902428532912E-2</c:v>
                </c:pt>
                <c:pt idx="155">
                  <c:v>3.3410792255314216E-2</c:v>
                </c:pt>
                <c:pt idx="156">
                  <c:v>3.3744928957342185E-2</c:v>
                </c:pt>
                <c:pt idx="157">
                  <c:v>3.1850494208795321E-2</c:v>
                </c:pt>
                <c:pt idx="158">
                  <c:v>3.1491280634850273E-2</c:v>
                </c:pt>
                <c:pt idx="159">
                  <c:v>3.419343786206059E-2</c:v>
                </c:pt>
                <c:pt idx="160">
                  <c:v>3.4966359876205444E-2</c:v>
                </c:pt>
                <c:pt idx="161">
                  <c:v>3.0890159556627793E-2</c:v>
                </c:pt>
                <c:pt idx="162">
                  <c:v>3.07003522170986E-2</c:v>
                </c:pt>
                <c:pt idx="163">
                  <c:v>3.3662417569373111E-2</c:v>
                </c:pt>
                <c:pt idx="164">
                  <c:v>3.6499898626026719E-2</c:v>
                </c:pt>
                <c:pt idx="165">
                  <c:v>3.796411496058557E-2</c:v>
                </c:pt>
                <c:pt idx="166">
                  <c:v>3.7891953990828085E-2</c:v>
                </c:pt>
                <c:pt idx="167">
                  <c:v>3.9615598430514709E-2</c:v>
                </c:pt>
                <c:pt idx="168">
                  <c:v>4.3097033372756957E-2</c:v>
                </c:pt>
                <c:pt idx="169">
                  <c:v>4.30826587592259E-2</c:v>
                </c:pt>
                <c:pt idx="170">
                  <c:v>4.299293142518839E-2</c:v>
                </c:pt>
                <c:pt idx="171">
                  <c:v>4.255125101811897E-2</c:v>
                </c:pt>
                <c:pt idx="172">
                  <c:v>4.2293609066059272E-2</c:v>
                </c:pt>
                <c:pt idx="173">
                  <c:v>4.3875535304721526E-2</c:v>
                </c:pt>
                <c:pt idx="174">
                  <c:v>4.5392413174532763E-2</c:v>
                </c:pt>
                <c:pt idx="175">
                  <c:v>4.4845073886693863E-2</c:v>
                </c:pt>
                <c:pt idx="176">
                  <c:v>4.3813471270559526E-2</c:v>
                </c:pt>
                <c:pt idx="177">
                  <c:v>3.7747105865802967E-2</c:v>
                </c:pt>
                <c:pt idx="178">
                  <c:v>3.4664341997061997E-2</c:v>
                </c:pt>
                <c:pt idx="179">
                  <c:v>3.2987741230345195E-2</c:v>
                </c:pt>
                <c:pt idx="180">
                  <c:v>3.1803604281014898E-2</c:v>
                </c:pt>
                <c:pt idx="181">
                  <c:v>3.2218163859013806E-2</c:v>
                </c:pt>
                <c:pt idx="182">
                  <c:v>3.0847678778961895E-2</c:v>
                </c:pt>
                <c:pt idx="183">
                  <c:v>3.6836053731946081E-2</c:v>
                </c:pt>
                <c:pt idx="184">
                  <c:v>4.0034855619500931E-2</c:v>
                </c:pt>
                <c:pt idx="185">
                  <c:v>4.0801495043312694E-2</c:v>
                </c:pt>
                <c:pt idx="186">
                  <c:v>3.956112963441917E-2</c:v>
                </c:pt>
                <c:pt idx="187">
                  <c:v>3.9902415589993231E-2</c:v>
                </c:pt>
                <c:pt idx="188">
                  <c:v>4.0144938974491347E-2</c:v>
                </c:pt>
                <c:pt idx="189">
                  <c:v>4.3322341920010707E-2</c:v>
                </c:pt>
                <c:pt idx="190">
                  <c:v>4.5927132796722905E-2</c:v>
                </c:pt>
                <c:pt idx="191">
                  <c:v>4.8266431627333829E-2</c:v>
                </c:pt>
                <c:pt idx="192">
                  <c:v>5.0918413141579952E-2</c:v>
                </c:pt>
                <c:pt idx="193">
                  <c:v>5.0786321741935564E-2</c:v>
                </c:pt>
                <c:pt idx="194">
                  <c:v>5.0090473203275671E-2</c:v>
                </c:pt>
                <c:pt idx="195">
                  <c:v>5.1479131671688605E-2</c:v>
                </c:pt>
                <c:pt idx="196">
                  <c:v>5.1733715188544568E-2</c:v>
                </c:pt>
                <c:pt idx="197">
                  <c:v>5.3790459202860727E-2</c:v>
                </c:pt>
                <c:pt idx="198">
                  <c:v>5.4462402922979755E-2</c:v>
                </c:pt>
                <c:pt idx="199">
                  <c:v>5.2385781296059607E-2</c:v>
                </c:pt>
                <c:pt idx="200">
                  <c:v>5.0015331207959375E-2</c:v>
                </c:pt>
                <c:pt idx="201">
                  <c:v>4.605488796694749E-2</c:v>
                </c:pt>
                <c:pt idx="202">
                  <c:v>4.4661007714991527E-2</c:v>
                </c:pt>
                <c:pt idx="203">
                  <c:v>4.4933427828687936E-2</c:v>
                </c:pt>
                <c:pt idx="204">
                  <c:v>4.485159641730331E-2</c:v>
                </c:pt>
                <c:pt idx="205">
                  <c:v>4.324584005673611E-2</c:v>
                </c:pt>
                <c:pt idx="206">
                  <c:v>4.5281969967597938E-2</c:v>
                </c:pt>
                <c:pt idx="207">
                  <c:v>4.7732956594573051E-2</c:v>
                </c:pt>
                <c:pt idx="208">
                  <c:v>4.760323523506442E-2</c:v>
                </c:pt>
                <c:pt idx="209">
                  <c:v>4.3508674010192309E-2</c:v>
                </c:pt>
                <c:pt idx="210">
                  <c:v>4.0678462506457243E-2</c:v>
                </c:pt>
                <c:pt idx="211">
                  <c:v>4.086676293414572E-2</c:v>
                </c:pt>
                <c:pt idx="212">
                  <c:v>4.2913800013984489E-2</c:v>
                </c:pt>
                <c:pt idx="213">
                  <c:v>4.5281337783413374E-2</c:v>
                </c:pt>
                <c:pt idx="214">
                  <c:v>4.8234747600900046E-2</c:v>
                </c:pt>
                <c:pt idx="215">
                  <c:v>4.9231142894729248E-2</c:v>
                </c:pt>
                <c:pt idx="216">
                  <c:v>5.1465478245001674E-2</c:v>
                </c:pt>
                <c:pt idx="217">
                  <c:v>5.3180692750288583E-2</c:v>
                </c:pt>
                <c:pt idx="218">
                  <c:v>5.2352849863559127E-2</c:v>
                </c:pt>
                <c:pt idx="219">
                  <c:v>5.0917201174562728E-2</c:v>
                </c:pt>
                <c:pt idx="220">
                  <c:v>5.150372567526236E-2</c:v>
                </c:pt>
                <c:pt idx="221">
                  <c:v>5.3202416477572026E-2</c:v>
                </c:pt>
                <c:pt idx="222">
                  <c:v>5.3763504580900415E-2</c:v>
                </c:pt>
                <c:pt idx="223">
                  <c:v>5.3416831517413298E-2</c:v>
                </c:pt>
                <c:pt idx="224">
                  <c:v>5.1364537465517217E-2</c:v>
                </c:pt>
                <c:pt idx="225">
                  <c:v>4.5986394038726577E-2</c:v>
                </c:pt>
                <c:pt idx="226">
                  <c:v>4.4939751563585956E-2</c:v>
                </c:pt>
                <c:pt idx="227">
                  <c:v>5.7904242935164829E-2</c:v>
                </c:pt>
                <c:pt idx="228">
                  <c:v>4.2549038795572945E-2</c:v>
                </c:pt>
                <c:pt idx="229">
                  <c:v>4.0251301221184914E-2</c:v>
                </c:pt>
                <c:pt idx="230">
                  <c:v>4.0378256028751051E-2</c:v>
                </c:pt>
                <c:pt idx="231">
                  <c:v>3.9820099722247003E-2</c:v>
                </c:pt>
                <c:pt idx="232">
                  <c:v>4.1269428633174454E-2</c:v>
                </c:pt>
                <c:pt idx="233">
                  <c:v>4.0764694034910426E-2</c:v>
                </c:pt>
                <c:pt idx="234">
                  <c:v>3.7989165589546896E-2</c:v>
                </c:pt>
                <c:pt idx="235">
                  <c:v>4.0091862557721916E-2</c:v>
                </c:pt>
                <c:pt idx="236">
                  <c:v>4.2429166028670508E-2</c:v>
                </c:pt>
                <c:pt idx="237">
                  <c:v>4.6034705795990935E-2</c:v>
                </c:pt>
                <c:pt idx="238">
                  <c:v>4.8932466821059145E-2</c:v>
                </c:pt>
                <c:pt idx="239">
                  <c:v>5.1847188731932781E-2</c:v>
                </c:pt>
                <c:pt idx="240">
                  <c:v>5.5646670823702317E-2</c:v>
                </c:pt>
                <c:pt idx="241">
                  <c:v>5.4988502446710122E-2</c:v>
                </c:pt>
                <c:pt idx="242">
                  <c:v>0.13370543617213643</c:v>
                </c:pt>
                <c:pt idx="243">
                  <c:v>0.22841271452024856</c:v>
                </c:pt>
                <c:pt idx="244">
                  <c:v>0.22841306064954991</c:v>
                </c:pt>
                <c:pt idx="245">
                  <c:v>0.22841305387154259</c:v>
                </c:pt>
                <c:pt idx="246">
                  <c:v>0.22841305074781826</c:v>
                </c:pt>
                <c:pt idx="247">
                  <c:v>0.22841304599765661</c:v>
                </c:pt>
                <c:pt idx="248">
                  <c:v>0.22841306574278186</c:v>
                </c:pt>
                <c:pt idx="249">
                  <c:v>0.22841310338235932</c:v>
                </c:pt>
                <c:pt idx="250">
                  <c:v>0.22841318683691575</c:v>
                </c:pt>
                <c:pt idx="251">
                  <c:v>0.22841314798231868</c:v>
                </c:pt>
                <c:pt idx="252">
                  <c:v>0.22841294953460148</c:v>
                </c:pt>
                <c:pt idx="253">
                  <c:v>0.22841290440915135</c:v>
                </c:pt>
                <c:pt idx="254">
                  <c:v>0.2284128793504239</c:v>
                </c:pt>
                <c:pt idx="255">
                  <c:v>0.22841290154228816</c:v>
                </c:pt>
                <c:pt idx="256">
                  <c:v>0.22841289562171935</c:v>
                </c:pt>
                <c:pt idx="257">
                  <c:v>0.22841289743832735</c:v>
                </c:pt>
                <c:pt idx="258">
                  <c:v>0.22841290005151202</c:v>
                </c:pt>
                <c:pt idx="259">
                  <c:v>0.2284129044516883</c:v>
                </c:pt>
                <c:pt idx="260">
                  <c:v>0.22841287541866212</c:v>
                </c:pt>
                <c:pt idx="261">
                  <c:v>0.22841294660741776</c:v>
                </c:pt>
                <c:pt idx="262">
                  <c:v>0.22841312647297393</c:v>
                </c:pt>
                <c:pt idx="263">
                  <c:v>0.17755413522126232</c:v>
                </c:pt>
                <c:pt idx="264">
                  <c:v>5.5012550623302063E-2</c:v>
                </c:pt>
                <c:pt idx="265">
                  <c:v>5.6201165893374261E-2</c:v>
                </c:pt>
                <c:pt idx="266">
                  <c:v>5.4255043018745425E-2</c:v>
                </c:pt>
                <c:pt idx="267">
                  <c:v>5.5570767516392158E-2</c:v>
                </c:pt>
                <c:pt idx="268">
                  <c:v>5.5157861271211452E-2</c:v>
                </c:pt>
                <c:pt idx="269">
                  <c:v>5.6609366293549443E-2</c:v>
                </c:pt>
                <c:pt idx="270">
                  <c:v>6.1440943835495546E-2</c:v>
                </c:pt>
                <c:pt idx="271">
                  <c:v>6.2022850696500723E-2</c:v>
                </c:pt>
                <c:pt idx="272">
                  <c:v>6.1035362332498587E-2</c:v>
                </c:pt>
                <c:pt idx="273">
                  <c:v>5.6777700355978331E-2</c:v>
                </c:pt>
                <c:pt idx="274">
                  <c:v>5.3767996791940338E-2</c:v>
                </c:pt>
                <c:pt idx="275">
                  <c:v>5.2474977609230061E-2</c:v>
                </c:pt>
                <c:pt idx="276">
                  <c:v>5.1804715055728166E-2</c:v>
                </c:pt>
                <c:pt idx="277">
                  <c:v>5.3983231038220211E-2</c:v>
                </c:pt>
                <c:pt idx="278">
                  <c:v>5.1774755257929864E-2</c:v>
                </c:pt>
                <c:pt idx="279">
                  <c:v>5.2456589460871728E-2</c:v>
                </c:pt>
                <c:pt idx="280">
                  <c:v>5.0249596698024181E-2</c:v>
                </c:pt>
                <c:pt idx="281">
                  <c:v>4.9250899657136193E-2</c:v>
                </c:pt>
                <c:pt idx="282">
                  <c:v>4.6798750051721322E-2</c:v>
                </c:pt>
                <c:pt idx="283">
                  <c:v>4.6178020406563929E-2</c:v>
                </c:pt>
                <c:pt idx="284">
                  <c:v>5.047964148031673E-2</c:v>
                </c:pt>
                <c:pt idx="285">
                  <c:v>5.2081198830834598E-2</c:v>
                </c:pt>
                <c:pt idx="286">
                  <c:v>5.6746535300695046E-2</c:v>
                </c:pt>
                <c:pt idx="287">
                  <c:v>5.9996411548652581E-2</c:v>
                </c:pt>
                <c:pt idx="288">
                  <c:v>6.2175925056770609E-2</c:v>
                </c:pt>
                <c:pt idx="289">
                  <c:v>6.5515194911316757E-2</c:v>
                </c:pt>
                <c:pt idx="290">
                  <c:v>6.7464810283510424E-2</c:v>
                </c:pt>
                <c:pt idx="291">
                  <c:v>6.7398287378339819E-2</c:v>
                </c:pt>
                <c:pt idx="292">
                  <c:v>6.6170929678998264E-2</c:v>
                </c:pt>
                <c:pt idx="293">
                  <c:v>6.761027583933335E-2</c:v>
                </c:pt>
                <c:pt idx="294">
                  <c:v>6.9741425099053414E-2</c:v>
                </c:pt>
                <c:pt idx="295">
                  <c:v>7.0735189665016934E-2</c:v>
                </c:pt>
                <c:pt idx="296">
                  <c:v>7.2199224909807624E-2</c:v>
                </c:pt>
                <c:pt idx="297">
                  <c:v>6.5099235522129026E-2</c:v>
                </c:pt>
                <c:pt idx="298">
                  <c:v>5.8829466217904476E-2</c:v>
                </c:pt>
                <c:pt idx="299">
                  <c:v>5.5791798616089489E-2</c:v>
                </c:pt>
                <c:pt idx="300">
                  <c:v>5.7051366316930446E-2</c:v>
                </c:pt>
                <c:pt idx="301">
                  <c:v>5.7698808832111918E-2</c:v>
                </c:pt>
                <c:pt idx="302">
                  <c:v>5.4986731196271864E-2</c:v>
                </c:pt>
                <c:pt idx="303">
                  <c:v>5.6736007808157511E-2</c:v>
                </c:pt>
                <c:pt idx="304">
                  <c:v>5.7878997212854624E-2</c:v>
                </c:pt>
                <c:pt idx="305">
                  <c:v>5.62547759942328E-2</c:v>
                </c:pt>
                <c:pt idx="306">
                  <c:v>5.2164390819087351E-2</c:v>
                </c:pt>
                <c:pt idx="307">
                  <c:v>5.2597996363761411E-2</c:v>
                </c:pt>
                <c:pt idx="308">
                  <c:v>5.6240197965693725E-2</c:v>
                </c:pt>
                <c:pt idx="309">
                  <c:v>5.981718935850195E-2</c:v>
                </c:pt>
                <c:pt idx="310">
                  <c:v>6.2051960687779878E-2</c:v>
                </c:pt>
                <c:pt idx="311">
                  <c:v>6.4808590479883868E-2</c:v>
                </c:pt>
                <c:pt idx="312">
                  <c:v>6.7238797980397863E-2</c:v>
                </c:pt>
                <c:pt idx="313">
                  <c:v>6.866922222530833E-2</c:v>
                </c:pt>
                <c:pt idx="314">
                  <c:v>6.7734366864057899E-2</c:v>
                </c:pt>
                <c:pt idx="315">
                  <c:v>6.7931774289290717E-2</c:v>
                </c:pt>
                <c:pt idx="316">
                  <c:v>6.6919936600353641E-2</c:v>
                </c:pt>
                <c:pt idx="317">
                  <c:v>6.6658486364480948E-2</c:v>
                </c:pt>
                <c:pt idx="318">
                  <c:v>6.9665837216991031E-2</c:v>
                </c:pt>
                <c:pt idx="319">
                  <c:v>6.7284405276789888E-2</c:v>
                </c:pt>
                <c:pt idx="320">
                  <c:v>6.3344592194160318E-2</c:v>
                </c:pt>
                <c:pt idx="321">
                  <c:v>5.7360157957386304E-2</c:v>
                </c:pt>
                <c:pt idx="322">
                  <c:v>5.3155281877177121E-2</c:v>
                </c:pt>
                <c:pt idx="323">
                  <c:v>5.0959473795847247E-2</c:v>
                </c:pt>
                <c:pt idx="324">
                  <c:v>5.1070109399704092E-2</c:v>
                </c:pt>
                <c:pt idx="325">
                  <c:v>5.4660933985770432E-2</c:v>
                </c:pt>
                <c:pt idx="326">
                  <c:v>5.3220217369636447E-2</c:v>
                </c:pt>
                <c:pt idx="327">
                  <c:v>5.1184219814238797E-2</c:v>
                </c:pt>
                <c:pt idx="328">
                  <c:v>5.0665431522775556E-2</c:v>
                </c:pt>
                <c:pt idx="329">
                  <c:v>4.739269030502849E-2</c:v>
                </c:pt>
                <c:pt idx="330">
                  <c:v>4.5802002400137799E-2</c:v>
                </c:pt>
                <c:pt idx="331">
                  <c:v>4.7119521041874751E-2</c:v>
                </c:pt>
                <c:pt idx="332">
                  <c:v>4.6772962301943992E-2</c:v>
                </c:pt>
                <c:pt idx="333">
                  <c:v>4.9507495187880099E-2</c:v>
                </c:pt>
                <c:pt idx="334">
                  <c:v>4.9913049582391303E-2</c:v>
                </c:pt>
                <c:pt idx="335">
                  <c:v>5.287515002586287E-2</c:v>
                </c:pt>
                <c:pt idx="336">
                  <c:v>5.4120487069554177E-2</c:v>
                </c:pt>
                <c:pt idx="337">
                  <c:v>5.5632121784232477E-2</c:v>
                </c:pt>
                <c:pt idx="338">
                  <c:v>5.4882748293726615E-2</c:v>
                </c:pt>
                <c:pt idx="339">
                  <c:v>5.807210902059181E-2</c:v>
                </c:pt>
                <c:pt idx="340">
                  <c:v>5.7151379760979344E-2</c:v>
                </c:pt>
                <c:pt idx="341">
                  <c:v>5.8452940207617037E-2</c:v>
                </c:pt>
                <c:pt idx="342">
                  <c:v>6.1328837738464925E-2</c:v>
                </c:pt>
                <c:pt idx="343">
                  <c:v>5.8755043406922947E-2</c:v>
                </c:pt>
                <c:pt idx="344">
                  <c:v>5.63297809402259E-2</c:v>
                </c:pt>
                <c:pt idx="345">
                  <c:v>5.4950160278447853E-2</c:v>
                </c:pt>
                <c:pt idx="346">
                  <c:v>5.0814874055083878E-2</c:v>
                </c:pt>
                <c:pt idx="347">
                  <c:v>5.0077625526025349E-2</c:v>
                </c:pt>
                <c:pt idx="348">
                  <c:v>4.6668343142829638E-2</c:v>
                </c:pt>
                <c:pt idx="349">
                  <c:v>4.8521393670968048E-2</c:v>
                </c:pt>
                <c:pt idx="350">
                  <c:v>4.8188262666712264E-2</c:v>
                </c:pt>
                <c:pt idx="351">
                  <c:v>4.9080954051322977E-2</c:v>
                </c:pt>
                <c:pt idx="352">
                  <c:v>5.1173847917398166E-2</c:v>
                </c:pt>
                <c:pt idx="353">
                  <c:v>4.8277489391408419E-2</c:v>
                </c:pt>
                <c:pt idx="354">
                  <c:v>4.5787773273310121E-2</c:v>
                </c:pt>
                <c:pt idx="355">
                  <c:v>4.5088644246235904E-2</c:v>
                </c:pt>
                <c:pt idx="356">
                  <c:v>4.8809488059872806E-2</c:v>
                </c:pt>
                <c:pt idx="357">
                  <c:v>5.2192350929209055E-2</c:v>
                </c:pt>
                <c:pt idx="358">
                  <c:v>5.2239131768590658E-2</c:v>
                </c:pt>
                <c:pt idx="359">
                  <c:v>5.436535875792009E-2</c:v>
                </c:pt>
                <c:pt idx="360">
                  <c:v>5.731942017356606E-2</c:v>
                </c:pt>
                <c:pt idx="361">
                  <c:v>5.8868837537088319E-2</c:v>
                </c:pt>
                <c:pt idx="362">
                  <c:v>5.7931046315572658E-2</c:v>
                </c:pt>
                <c:pt idx="363">
                  <c:v>5.7035739597718051E-2</c:v>
                </c:pt>
                <c:pt idx="364">
                  <c:v>5.7165232546463059E-2</c:v>
                </c:pt>
                <c:pt idx="365">
                  <c:v>5.8591745570925058E-2</c:v>
                </c:pt>
                <c:pt idx="366">
                  <c:v>6.2430736405106942E-2</c:v>
                </c:pt>
                <c:pt idx="367">
                  <c:v>6.0368762693781775E-2</c:v>
                </c:pt>
                <c:pt idx="368">
                  <c:v>5.7868489261067378E-2</c:v>
                </c:pt>
                <c:pt idx="369">
                  <c:v>5.3161776548807389E-2</c:v>
                </c:pt>
                <c:pt idx="370">
                  <c:v>5.1521304424520645E-2</c:v>
                </c:pt>
                <c:pt idx="371">
                  <c:v>4.9744120009509091E-2</c:v>
                </c:pt>
                <c:pt idx="372">
                  <c:v>4.8270623850036096E-2</c:v>
                </c:pt>
                <c:pt idx="373">
                  <c:v>4.9235603374842625E-2</c:v>
                </c:pt>
                <c:pt idx="374">
                  <c:v>4.9929813415741979E-2</c:v>
                </c:pt>
                <c:pt idx="375">
                  <c:v>5.1783915805380568E-2</c:v>
                </c:pt>
                <c:pt idx="376">
                  <c:v>5.0752523454448903E-2</c:v>
                </c:pt>
                <c:pt idx="377">
                  <c:v>4.6229348183291823E-2</c:v>
                </c:pt>
                <c:pt idx="378">
                  <c:v>4.4324606003217408E-2</c:v>
                </c:pt>
                <c:pt idx="379">
                  <c:v>4.4010173306033552E-2</c:v>
                </c:pt>
                <c:pt idx="380">
                  <c:v>4.5601446180095533E-2</c:v>
                </c:pt>
                <c:pt idx="381">
                  <c:v>4.9249631456642469E-2</c:v>
                </c:pt>
                <c:pt idx="382">
                  <c:v>5.0728284248331305E-2</c:v>
                </c:pt>
                <c:pt idx="383">
                  <c:v>5.3858002420867704E-2</c:v>
                </c:pt>
                <c:pt idx="384">
                  <c:v>5.6656325964518903E-2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0A-4DFC-9374-76AD1BC75750}"/>
            </c:ext>
          </c:extLst>
        </c:ser>
        <c:ser>
          <c:idx val="3"/>
          <c:order val="1"/>
          <c:tx>
            <c:v>Т_ХХ %</c:v>
          </c:tx>
          <c:spPr>
            <a:solidFill>
              <a:srgbClr val="7030A0"/>
            </a:solidFill>
            <a:ln>
              <a:solidFill>
                <a:srgbClr val="7030A0"/>
              </a:solidFill>
              <a:miter lim="800000"/>
            </a:ln>
          </c:spPr>
          <c:invertIfNegative val="0"/>
          <c:val>
            <c:numRef>
              <c:f>'ВЛ-110кВ_СТЭЦ-ПС_Мера'!$P$14:$P$398</c:f>
              <c:numCache>
                <c:formatCode>0.00%</c:formatCode>
                <c:ptCount val="385"/>
                <c:pt idx="0">
                  <c:v>0.77158182653820917</c:v>
                </c:pt>
                <c:pt idx="1">
                  <c:v>0.77158176307624926</c:v>
                </c:pt>
                <c:pt idx="2">
                  <c:v>0.77158172606769648</c:v>
                </c:pt>
                <c:pt idx="3">
                  <c:v>0.7715818174130572</c:v>
                </c:pt>
                <c:pt idx="4">
                  <c:v>0.77158180554919442</c:v>
                </c:pt>
                <c:pt idx="5">
                  <c:v>0.77158179585690589</c:v>
                </c:pt>
                <c:pt idx="6">
                  <c:v>0.77158177427490116</c:v>
                </c:pt>
                <c:pt idx="7">
                  <c:v>0.77158175754704095</c:v>
                </c:pt>
                <c:pt idx="8">
                  <c:v>0.77158177725804367</c:v>
                </c:pt>
                <c:pt idx="9">
                  <c:v>0.7715817719127579</c:v>
                </c:pt>
                <c:pt idx="10">
                  <c:v>0.77158205033628002</c:v>
                </c:pt>
                <c:pt idx="11">
                  <c:v>0.77158153035205101</c:v>
                </c:pt>
                <c:pt idx="12">
                  <c:v>0.77158128759533684</c:v>
                </c:pt>
                <c:pt idx="13">
                  <c:v>0.77158126962248907</c:v>
                </c:pt>
                <c:pt idx="14">
                  <c:v>0.77158129312478374</c:v>
                </c:pt>
                <c:pt idx="15">
                  <c:v>0.77158145240154552</c:v>
                </c:pt>
                <c:pt idx="16">
                  <c:v>0.77158141918620859</c:v>
                </c:pt>
                <c:pt idx="17">
                  <c:v>0.77158135700323127</c:v>
                </c:pt>
                <c:pt idx="18">
                  <c:v>0.7715813116566137</c:v>
                </c:pt>
                <c:pt idx="19">
                  <c:v>0.77158131688174636</c:v>
                </c:pt>
                <c:pt idx="20">
                  <c:v>0.77158127655361375</c:v>
                </c:pt>
                <c:pt idx="21">
                  <c:v>0.77158114497354613</c:v>
                </c:pt>
                <c:pt idx="22">
                  <c:v>0.77158109706207945</c:v>
                </c:pt>
                <c:pt idx="23">
                  <c:v>0.77158091390041617</c:v>
                </c:pt>
                <c:pt idx="24">
                  <c:v>0.77158138575716417</c:v>
                </c:pt>
                <c:pt idx="25">
                  <c:v>0.77158198607203765</c:v>
                </c:pt>
                <c:pt idx="26">
                  <c:v>0.77158182267971609</c:v>
                </c:pt>
                <c:pt idx="27">
                  <c:v>0.74604421404662635</c:v>
                </c:pt>
                <c:pt idx="28">
                  <c:v>0.15101978349651354</c:v>
                </c:pt>
                <c:pt idx="29">
                  <c:v>0.14437489898975575</c:v>
                </c:pt>
                <c:pt idx="30">
                  <c:v>0.1511866233332507</c:v>
                </c:pt>
                <c:pt idx="31">
                  <c:v>0.14713327156143671</c:v>
                </c:pt>
                <c:pt idx="32">
                  <c:v>0.13946660895378279</c:v>
                </c:pt>
                <c:pt idx="33">
                  <c:v>0.12755200171516634</c:v>
                </c:pt>
                <c:pt idx="34">
                  <c:v>0.11811520212084642</c:v>
                </c:pt>
                <c:pt idx="35">
                  <c:v>0.11373009008294642</c:v>
                </c:pt>
                <c:pt idx="36">
                  <c:v>0.1165325263775895</c:v>
                </c:pt>
                <c:pt idx="37">
                  <c:v>0.12020045556467079</c:v>
                </c:pt>
                <c:pt idx="38">
                  <c:v>0.11732123564242061</c:v>
                </c:pt>
                <c:pt idx="39">
                  <c:v>0.11718902685075855</c:v>
                </c:pt>
                <c:pt idx="40">
                  <c:v>0.11424965161314282</c:v>
                </c:pt>
                <c:pt idx="41">
                  <c:v>0.11258088573171504</c:v>
                </c:pt>
                <c:pt idx="42">
                  <c:v>0.11095534753303267</c:v>
                </c:pt>
                <c:pt idx="43">
                  <c:v>0.12109360004269636</c:v>
                </c:pt>
                <c:pt idx="44">
                  <c:v>0.11575166333996033</c:v>
                </c:pt>
                <c:pt idx="45">
                  <c:v>0.12289007260580911</c:v>
                </c:pt>
                <c:pt idx="46">
                  <c:v>0.12950506294836245</c:v>
                </c:pt>
                <c:pt idx="47">
                  <c:v>0.13544316579375218</c:v>
                </c:pt>
                <c:pt idx="48">
                  <c:v>0.14366957457182086</c:v>
                </c:pt>
                <c:pt idx="49">
                  <c:v>0.14596732088170136</c:v>
                </c:pt>
                <c:pt idx="50">
                  <c:v>0.14390540164787263</c:v>
                </c:pt>
                <c:pt idx="51">
                  <c:v>0.14454761504674166</c:v>
                </c:pt>
                <c:pt idx="52">
                  <c:v>0.13947290888772881</c:v>
                </c:pt>
                <c:pt idx="53">
                  <c:v>0.13865704947143592</c:v>
                </c:pt>
                <c:pt idx="54">
                  <c:v>0.14996601225348993</c:v>
                </c:pt>
                <c:pt idx="55">
                  <c:v>0.14267729465106532</c:v>
                </c:pt>
                <c:pt idx="56">
                  <c:v>0.13495431097156849</c:v>
                </c:pt>
                <c:pt idx="57">
                  <c:v>0.1233843117613283</c:v>
                </c:pt>
                <c:pt idx="58">
                  <c:v>0.11568334113463821</c:v>
                </c:pt>
                <c:pt idx="59">
                  <c:v>0.11330015977471949</c:v>
                </c:pt>
                <c:pt idx="60">
                  <c:v>0.11473776395695427</c:v>
                </c:pt>
                <c:pt idx="61">
                  <c:v>0.11445046626173713</c:v>
                </c:pt>
                <c:pt idx="62">
                  <c:v>0.10956551207838901</c:v>
                </c:pt>
                <c:pt idx="63">
                  <c:v>0.11205172849732654</c:v>
                </c:pt>
                <c:pt idx="64">
                  <c:v>0.1100102698251494</c:v>
                </c:pt>
                <c:pt idx="65">
                  <c:v>0.11064332222040768</c:v>
                </c:pt>
                <c:pt idx="66">
                  <c:v>0.10815870430546722</c:v>
                </c:pt>
                <c:pt idx="67">
                  <c:v>0.10953742385366305</c:v>
                </c:pt>
                <c:pt idx="68">
                  <c:v>0.11545751637865058</c:v>
                </c:pt>
                <c:pt idx="69">
                  <c:v>0.12348511954138504</c:v>
                </c:pt>
                <c:pt idx="70">
                  <c:v>0.12824438945289754</c:v>
                </c:pt>
                <c:pt idx="71">
                  <c:v>0.13345916901817503</c:v>
                </c:pt>
                <c:pt idx="72">
                  <c:v>0.14419713974696768</c:v>
                </c:pt>
                <c:pt idx="73">
                  <c:v>0.1463534183539669</c:v>
                </c:pt>
                <c:pt idx="74">
                  <c:v>0.14219154829637323</c:v>
                </c:pt>
                <c:pt idx="75">
                  <c:v>0.14388356462222657</c:v>
                </c:pt>
                <c:pt idx="76">
                  <c:v>0.14178287723838115</c:v>
                </c:pt>
                <c:pt idx="77">
                  <c:v>0.14420567994979092</c:v>
                </c:pt>
                <c:pt idx="78">
                  <c:v>0.1540547443171125</c:v>
                </c:pt>
                <c:pt idx="79">
                  <c:v>0.1536224781468038</c:v>
                </c:pt>
                <c:pt idx="80">
                  <c:v>0.14097573796171251</c:v>
                </c:pt>
                <c:pt idx="81">
                  <c:v>0.1279289964407917</c:v>
                </c:pt>
                <c:pt idx="82">
                  <c:v>0.11592363807271865</c:v>
                </c:pt>
                <c:pt idx="83">
                  <c:v>0.11296919308050164</c:v>
                </c:pt>
                <c:pt idx="84">
                  <c:v>0.11419005047957506</c:v>
                </c:pt>
                <c:pt idx="85">
                  <c:v>0.11524562692964468</c:v>
                </c:pt>
                <c:pt idx="86">
                  <c:v>0.11555450774221616</c:v>
                </c:pt>
                <c:pt idx="87">
                  <c:v>0.11315584566040589</c:v>
                </c:pt>
                <c:pt idx="88">
                  <c:v>0.1134549973383677</c:v>
                </c:pt>
                <c:pt idx="89">
                  <c:v>0.11253904619852459</c:v>
                </c:pt>
                <c:pt idx="90">
                  <c:v>0.11294159528882103</c:v>
                </c:pt>
                <c:pt idx="91">
                  <c:v>0.10992086607327747</c:v>
                </c:pt>
                <c:pt idx="92">
                  <c:v>0.11456131992174014</c:v>
                </c:pt>
                <c:pt idx="93">
                  <c:v>0.1195284019805265</c:v>
                </c:pt>
                <c:pt idx="94">
                  <c:v>0.12447044500332657</c:v>
                </c:pt>
                <c:pt idx="95">
                  <c:v>0.12783582326485307</c:v>
                </c:pt>
                <c:pt idx="96">
                  <c:v>0.13585012788702544</c:v>
                </c:pt>
                <c:pt idx="97">
                  <c:v>0.13897695986049083</c:v>
                </c:pt>
                <c:pt idx="98">
                  <c:v>0.13622461613434522</c:v>
                </c:pt>
                <c:pt idx="99">
                  <c:v>0.13679080737269908</c:v>
                </c:pt>
                <c:pt idx="100">
                  <c:v>0.13615487651444705</c:v>
                </c:pt>
                <c:pt idx="101">
                  <c:v>0.13688264581988807</c:v>
                </c:pt>
                <c:pt idx="102">
                  <c:v>0.14709943236153028</c:v>
                </c:pt>
                <c:pt idx="103">
                  <c:v>0.14749195119794256</c:v>
                </c:pt>
                <c:pt idx="104">
                  <c:v>0.14748581546736653</c:v>
                </c:pt>
                <c:pt idx="105">
                  <c:v>0.14400579452469181</c:v>
                </c:pt>
                <c:pt idx="106">
                  <c:v>0.13451559295211193</c:v>
                </c:pt>
                <c:pt idx="107">
                  <c:v>0.12186164323545338</c:v>
                </c:pt>
                <c:pt idx="108">
                  <c:v>0.13172734452276155</c:v>
                </c:pt>
                <c:pt idx="109">
                  <c:v>0.12369514148028829</c:v>
                </c:pt>
                <c:pt idx="110">
                  <c:v>0.1264329248842869</c:v>
                </c:pt>
                <c:pt idx="111">
                  <c:v>0.12622714777008828</c:v>
                </c:pt>
                <c:pt idx="112">
                  <c:v>0.12365833289052956</c:v>
                </c:pt>
                <c:pt idx="113">
                  <c:v>0.12178583059005799</c:v>
                </c:pt>
                <c:pt idx="114">
                  <c:v>0.11963376689537823</c:v>
                </c:pt>
                <c:pt idx="115">
                  <c:v>0.11659794379666268</c:v>
                </c:pt>
                <c:pt idx="116">
                  <c:v>0.12315157819471648</c:v>
                </c:pt>
                <c:pt idx="117">
                  <c:v>0.13168520012032109</c:v>
                </c:pt>
                <c:pt idx="118">
                  <c:v>0.13370849533873574</c:v>
                </c:pt>
                <c:pt idx="119">
                  <c:v>0.15247071484816041</c:v>
                </c:pt>
                <c:pt idx="120">
                  <c:v>0.15693910093413285</c:v>
                </c:pt>
                <c:pt idx="121">
                  <c:v>0.16203389548976196</c:v>
                </c:pt>
                <c:pt idx="122">
                  <c:v>0.15904325392110918</c:v>
                </c:pt>
                <c:pt idx="123">
                  <c:v>0.15825604308786068</c:v>
                </c:pt>
                <c:pt idx="124">
                  <c:v>0.15526464945919471</c:v>
                </c:pt>
                <c:pt idx="125">
                  <c:v>0.15554258244224289</c:v>
                </c:pt>
                <c:pt idx="126">
                  <c:v>0.16034735745413964</c:v>
                </c:pt>
                <c:pt idx="127">
                  <c:v>0.15799991171999414</c:v>
                </c:pt>
                <c:pt idx="128">
                  <c:v>0.15585407427646222</c:v>
                </c:pt>
                <c:pt idx="129">
                  <c:v>0.14882861349437257</c:v>
                </c:pt>
                <c:pt idx="130">
                  <c:v>0.14268627375918683</c:v>
                </c:pt>
                <c:pt idx="131">
                  <c:v>0.14071932032292009</c:v>
                </c:pt>
                <c:pt idx="132">
                  <c:v>0.13901118276243907</c:v>
                </c:pt>
                <c:pt idx="133">
                  <c:v>0.14223553387781562</c:v>
                </c:pt>
                <c:pt idx="134">
                  <c:v>0.13918931281647215</c:v>
                </c:pt>
                <c:pt idx="135">
                  <c:v>0.14318921768510787</c:v>
                </c:pt>
                <c:pt idx="136">
                  <c:v>0.138557670630611</c:v>
                </c:pt>
                <c:pt idx="137">
                  <c:v>0.13851178846273748</c:v>
                </c:pt>
                <c:pt idx="138">
                  <c:v>0.13097512394161417</c:v>
                </c:pt>
                <c:pt idx="139">
                  <c:v>0.12948516603496446</c:v>
                </c:pt>
                <c:pt idx="140">
                  <c:v>0.13531448007795865</c:v>
                </c:pt>
                <c:pt idx="141">
                  <c:v>0.14279061126553041</c:v>
                </c:pt>
                <c:pt idx="142">
                  <c:v>0.14938235342659498</c:v>
                </c:pt>
                <c:pt idx="143">
                  <c:v>0.152154417347451</c:v>
                </c:pt>
                <c:pt idx="144">
                  <c:v>0.15811534122363374</c:v>
                </c:pt>
                <c:pt idx="145">
                  <c:v>0.16149588507631119</c:v>
                </c:pt>
                <c:pt idx="146">
                  <c:v>0.15918420968601305</c:v>
                </c:pt>
                <c:pt idx="147">
                  <c:v>0.15775972366723676</c:v>
                </c:pt>
                <c:pt idx="148">
                  <c:v>0.15661596093902588</c:v>
                </c:pt>
                <c:pt idx="149">
                  <c:v>0.16487190680508232</c:v>
                </c:pt>
                <c:pt idx="150">
                  <c:v>0.16531044271330134</c:v>
                </c:pt>
                <c:pt idx="151">
                  <c:v>0.1550839748363049</c:v>
                </c:pt>
                <c:pt idx="152">
                  <c:v>0.14260791558530655</c:v>
                </c:pt>
                <c:pt idx="153">
                  <c:v>0.12936672877706615</c:v>
                </c:pt>
                <c:pt idx="154">
                  <c:v>0.11868268228010465</c:v>
                </c:pt>
                <c:pt idx="155">
                  <c:v>0.11286199846515643</c:v>
                </c:pt>
                <c:pt idx="156">
                  <c:v>0.11399071566716876</c:v>
                </c:pt>
                <c:pt idx="157">
                  <c:v>0.10759129568188461</c:v>
                </c:pt>
                <c:pt idx="158">
                  <c:v>0.10637786854967403</c:v>
                </c:pt>
                <c:pt idx="159">
                  <c:v>0.11550578334138371</c:v>
                </c:pt>
                <c:pt idx="160">
                  <c:v>0.11811672182220428</c:v>
                </c:pt>
                <c:pt idx="161">
                  <c:v>0.10434727539015599</c:v>
                </c:pt>
                <c:pt idx="162">
                  <c:v>0.10370610425303003</c:v>
                </c:pt>
                <c:pt idx="163">
                  <c:v>0.11371199135344517</c:v>
                </c:pt>
                <c:pt idx="164">
                  <c:v>0.12329703142713615</c:v>
                </c:pt>
                <c:pt idx="165">
                  <c:v>0.12824316920324208</c:v>
                </c:pt>
                <c:pt idx="166">
                  <c:v>0.1279994087082566</c:v>
                </c:pt>
                <c:pt idx="167">
                  <c:v>0.13382189728080593</c:v>
                </c:pt>
                <c:pt idx="168">
                  <c:v>0.1455822201760342</c:v>
                </c:pt>
                <c:pt idx="169">
                  <c:v>0.14553366258428713</c:v>
                </c:pt>
                <c:pt idx="170">
                  <c:v>0.14523056273083143</c:v>
                </c:pt>
                <c:pt idx="171">
                  <c:v>0.14373856179161906</c:v>
                </c:pt>
                <c:pt idx="172">
                  <c:v>0.1428682446385352</c:v>
                </c:pt>
                <c:pt idx="173">
                  <c:v>0.14821200767640486</c:v>
                </c:pt>
                <c:pt idx="174">
                  <c:v>0.15333603665800541</c:v>
                </c:pt>
                <c:pt idx="175">
                  <c:v>0.15148711893728994</c:v>
                </c:pt>
                <c:pt idx="176">
                  <c:v>0.1480023547332838</c:v>
                </c:pt>
                <c:pt idx="177">
                  <c:v>0.12751011025824258</c:v>
                </c:pt>
                <c:pt idx="178">
                  <c:v>0.11709650233288894</c:v>
                </c:pt>
                <c:pt idx="179">
                  <c:v>0.11143292776949996</c:v>
                </c:pt>
                <c:pt idx="180">
                  <c:v>0.10743290102554885</c:v>
                </c:pt>
                <c:pt idx="181">
                  <c:v>0.10883328752636243</c:v>
                </c:pt>
                <c:pt idx="182">
                  <c:v>0.10420377488807005</c:v>
                </c:pt>
                <c:pt idx="183">
                  <c:v>0.1244325668181681</c:v>
                </c:pt>
                <c:pt idx="184">
                  <c:v>0.13523815235965228</c:v>
                </c:pt>
                <c:pt idx="185">
                  <c:v>0.13782786818597512</c:v>
                </c:pt>
                <c:pt idx="186">
                  <c:v>0.13363790112967139</c:v>
                </c:pt>
                <c:pt idx="187">
                  <c:v>0.1347907685833922</c:v>
                </c:pt>
                <c:pt idx="188">
                  <c:v>0.13561001506039358</c:v>
                </c:pt>
                <c:pt idx="189">
                  <c:v>0.14634331475649254</c:v>
                </c:pt>
                <c:pt idx="190">
                  <c:v>0.15514232501889616</c:v>
                </c:pt>
                <c:pt idx="191">
                  <c:v>0.16304450043013499</c:v>
                </c:pt>
                <c:pt idx="192">
                  <c:v>0.17200292114950186</c:v>
                </c:pt>
                <c:pt idx="193">
                  <c:v>0.17155671504849107</c:v>
                </c:pt>
                <c:pt idx="194">
                  <c:v>0.1692061315573222</c:v>
                </c:pt>
                <c:pt idx="195">
                  <c:v>0.17389703408764812</c:v>
                </c:pt>
                <c:pt idx="196">
                  <c:v>0.17475701981528624</c:v>
                </c:pt>
                <c:pt idx="197">
                  <c:v>0.1817047221628727</c:v>
                </c:pt>
                <c:pt idx="198">
                  <c:v>0.18397455493215348</c:v>
                </c:pt>
                <c:pt idx="199">
                  <c:v>0.17695970580558437</c:v>
                </c:pt>
                <c:pt idx="200">
                  <c:v>0.1689523011274644</c:v>
                </c:pt>
                <c:pt idx="201">
                  <c:v>0.15557388329251087</c:v>
                </c:pt>
                <c:pt idx="202">
                  <c:v>0.15086534152388986</c:v>
                </c:pt>
                <c:pt idx="203">
                  <c:v>0.15178557945835525</c:v>
                </c:pt>
                <c:pt idx="204">
                  <c:v>0.15150915211249893</c:v>
                </c:pt>
                <c:pt idx="205">
                  <c:v>0.14608489067874245</c:v>
                </c:pt>
                <c:pt idx="206">
                  <c:v>0.15296295837370993</c:v>
                </c:pt>
                <c:pt idx="207">
                  <c:v>0.16124241630508496</c:v>
                </c:pt>
                <c:pt idx="208">
                  <c:v>0.16080421622392907</c:v>
                </c:pt>
                <c:pt idx="209">
                  <c:v>0.14697274646572536</c:v>
                </c:pt>
                <c:pt idx="210">
                  <c:v>0.13741226301625525</c:v>
                </c:pt>
                <c:pt idx="211">
                  <c:v>0.13804834378974801</c:v>
                </c:pt>
                <c:pt idx="212">
                  <c:v>0.1449632560132417</c:v>
                </c:pt>
                <c:pt idx="213">
                  <c:v>0.15296082284905901</c:v>
                </c:pt>
                <c:pt idx="214">
                  <c:v>0.16293747146430221</c:v>
                </c:pt>
                <c:pt idx="215">
                  <c:v>0.16630330497293308</c:v>
                </c:pt>
                <c:pt idx="216">
                  <c:v>0.17385091267244765</c:v>
                </c:pt>
                <c:pt idx="217">
                  <c:v>0.17964492484024694</c:v>
                </c:pt>
                <c:pt idx="218">
                  <c:v>0.17684846308928112</c:v>
                </c:pt>
                <c:pt idx="219">
                  <c:v>0.1719988271125035</c:v>
                </c:pt>
                <c:pt idx="220">
                  <c:v>0.17398011288363663</c:v>
                </c:pt>
                <c:pt idx="221">
                  <c:v>0.17971830781352652</c:v>
                </c:pt>
                <c:pt idx="222">
                  <c:v>0.1816136691737946</c:v>
                </c:pt>
                <c:pt idx="223">
                  <c:v>0.18044260401436332</c:v>
                </c:pt>
                <c:pt idx="224">
                  <c:v>0.17350993368541284</c:v>
                </c:pt>
                <c:pt idx="225">
                  <c:v>0.15534251010139741</c:v>
                </c:pt>
                <c:pt idx="226">
                  <c:v>0.15180694109961476</c:v>
                </c:pt>
                <c:pt idx="227">
                  <c:v>0.19560112574807778</c:v>
                </c:pt>
                <c:pt idx="228">
                  <c:v>0.14373108888119882</c:v>
                </c:pt>
                <c:pt idx="229">
                  <c:v>0.13596930781919281</c:v>
                </c:pt>
                <c:pt idx="230">
                  <c:v>0.13639816245954917</c:v>
                </c:pt>
                <c:pt idx="231">
                  <c:v>0.13451270473898411</c:v>
                </c:pt>
                <c:pt idx="232">
                  <c:v>0.13940855264557134</c:v>
                </c:pt>
                <c:pt idx="233">
                  <c:v>0.13770355400263956</c:v>
                </c:pt>
                <c:pt idx="234">
                  <c:v>0.12832779048446702</c:v>
                </c:pt>
                <c:pt idx="235">
                  <c:v>0.13543072238088474</c:v>
                </c:pt>
                <c:pt idx="236">
                  <c:v>0.14332615744674576</c:v>
                </c:pt>
                <c:pt idx="237">
                  <c:v>0.15550570771229369</c:v>
                </c:pt>
                <c:pt idx="238">
                  <c:v>0.16529437413673678</c:v>
                </c:pt>
                <c:pt idx="239">
                  <c:v>0.175140334607161</c:v>
                </c:pt>
                <c:pt idx="240">
                  <c:v>0.18797502403124897</c:v>
                </c:pt>
                <c:pt idx="241">
                  <c:v>0.18575172451215144</c:v>
                </c:pt>
                <c:pt idx="242">
                  <c:v>0.45165833293409929</c:v>
                </c:pt>
                <c:pt idx="243">
                  <c:v>0.77158048928056067</c:v>
                </c:pt>
                <c:pt idx="244">
                  <c:v>0.77158165850888605</c:v>
                </c:pt>
                <c:pt idx="245">
                  <c:v>0.77158163561270798</c:v>
                </c:pt>
                <c:pt idx="246">
                  <c:v>0.77158162506073513</c:v>
                </c:pt>
                <c:pt idx="247">
                  <c:v>0.77158160901464046</c:v>
                </c:pt>
                <c:pt idx="248">
                  <c:v>0.77158167571387581</c:v>
                </c:pt>
                <c:pt idx="249">
                  <c:v>0.77158180286075395</c:v>
                </c:pt>
                <c:pt idx="250">
                  <c:v>0.77158208477110035</c:v>
                </c:pt>
                <c:pt idx="251">
                  <c:v>0.77158195351987358</c:v>
                </c:pt>
                <c:pt idx="252">
                  <c:v>0.77158128316145214</c:v>
                </c:pt>
                <c:pt idx="253">
                  <c:v>0.77158113072721946</c:v>
                </c:pt>
                <c:pt idx="254">
                  <c:v>0.77158104607858136</c:v>
                </c:pt>
                <c:pt idx="255">
                  <c:v>0.7715811210429262</c:v>
                </c:pt>
                <c:pt idx="256">
                  <c:v>0.77158110104318411</c:v>
                </c:pt>
                <c:pt idx="257">
                  <c:v>0.77158110717970452</c:v>
                </c:pt>
                <c:pt idx="258">
                  <c:v>0.77158111600706913</c:v>
                </c:pt>
                <c:pt idx="259">
                  <c:v>0.77158113087090963</c:v>
                </c:pt>
                <c:pt idx="260">
                  <c:v>0.77158103279704982</c:v>
                </c:pt>
                <c:pt idx="261">
                  <c:v>0.77158127327339554</c:v>
                </c:pt>
                <c:pt idx="262">
                  <c:v>0.77158188086108659</c:v>
                </c:pt>
                <c:pt idx="263">
                  <c:v>0.59977968746421839</c:v>
                </c:pt>
                <c:pt idx="264">
                  <c:v>0.18583295949900447</c:v>
                </c:pt>
                <c:pt idx="265">
                  <c:v>0.18984811405629315</c:v>
                </c:pt>
                <c:pt idx="266">
                  <c:v>0.18327409105166267</c:v>
                </c:pt>
                <c:pt idx="267">
                  <c:v>0.18771862188167779</c:v>
                </c:pt>
                <c:pt idx="268">
                  <c:v>0.18632382035605918</c:v>
                </c:pt>
                <c:pt idx="269">
                  <c:v>0.19122701918928112</c:v>
                </c:pt>
                <c:pt idx="270">
                  <c:v>0.20754813761581803</c:v>
                </c:pt>
                <c:pt idx="271">
                  <c:v>0.2095138249527648</c:v>
                </c:pt>
                <c:pt idx="272">
                  <c:v>0.20617807914432346</c:v>
                </c:pt>
                <c:pt idx="273">
                  <c:v>0.1917956533764115</c:v>
                </c:pt>
                <c:pt idx="274">
                  <c:v>0.18162884390870115</c:v>
                </c:pt>
                <c:pt idx="275">
                  <c:v>0.17726101186511192</c:v>
                </c:pt>
                <c:pt idx="276">
                  <c:v>0.17499685809388396</c:v>
                </c:pt>
                <c:pt idx="277">
                  <c:v>0.18235590739727869</c:v>
                </c:pt>
                <c:pt idx="278">
                  <c:v>0.17489565359004314</c:v>
                </c:pt>
                <c:pt idx="279">
                  <c:v>0.1771988965116077</c:v>
                </c:pt>
                <c:pt idx="280">
                  <c:v>0.16974365235248443</c:v>
                </c:pt>
                <c:pt idx="281">
                  <c:v>0.16637004351871224</c:v>
                </c:pt>
                <c:pt idx="282">
                  <c:v>0.15808665703425531</c:v>
                </c:pt>
                <c:pt idx="283">
                  <c:v>0.15598982593478064</c:v>
                </c:pt>
                <c:pt idx="284">
                  <c:v>0.1705207459834171</c:v>
                </c:pt>
                <c:pt idx="285">
                  <c:v>0.17593082311821648</c:v>
                </c:pt>
                <c:pt idx="286">
                  <c:v>0.19169037750044093</c:v>
                </c:pt>
                <c:pt idx="287">
                  <c:v>0.20266849275452001</c:v>
                </c:pt>
                <c:pt idx="288">
                  <c:v>0.21003091170969695</c:v>
                </c:pt>
                <c:pt idx="289">
                  <c:v>0.22131099948249097</c:v>
                </c:pt>
                <c:pt idx="290">
                  <c:v>0.22789682017966909</c:v>
                </c:pt>
                <c:pt idx="291">
                  <c:v>0.22767210512460875</c:v>
                </c:pt>
                <c:pt idx="292">
                  <c:v>0.22352607824440951</c:v>
                </c:pt>
                <c:pt idx="293">
                  <c:v>0.22838820431724244</c:v>
                </c:pt>
                <c:pt idx="294">
                  <c:v>0.23558724834593614</c:v>
                </c:pt>
                <c:pt idx="295">
                  <c:v>0.23894419522889015</c:v>
                </c:pt>
                <c:pt idx="296">
                  <c:v>0.24388972128190436</c:v>
                </c:pt>
                <c:pt idx="297">
                  <c:v>0.21990588440514325</c:v>
                </c:pt>
                <c:pt idx="298">
                  <c:v>0.19872653947423327</c:v>
                </c:pt>
                <c:pt idx="299">
                  <c:v>0.18846526720047665</c:v>
                </c:pt>
                <c:pt idx="300">
                  <c:v>0.19272009979566787</c:v>
                </c:pt>
                <c:pt idx="301">
                  <c:v>0.19490716724370377</c:v>
                </c:pt>
                <c:pt idx="302">
                  <c:v>0.1857457412100281</c:v>
                </c:pt>
                <c:pt idx="303">
                  <c:v>0.19165481552281605</c:v>
                </c:pt>
                <c:pt idx="304">
                  <c:v>0.195515845439522</c:v>
                </c:pt>
                <c:pt idx="305">
                  <c:v>0.19002920952612148</c:v>
                </c:pt>
                <c:pt idx="306">
                  <c:v>0.17621184650666971</c:v>
                </c:pt>
                <c:pt idx="307">
                  <c:v>0.17767657047799976</c:v>
                </c:pt>
                <c:pt idx="308">
                  <c:v>0.18997996479639376</c:v>
                </c:pt>
                <c:pt idx="309">
                  <c:v>0.20206307836041848</c:v>
                </c:pt>
                <c:pt idx="310">
                  <c:v>0.2096121588014794</c:v>
                </c:pt>
                <c:pt idx="311">
                  <c:v>0.21892408247536232</c:v>
                </c:pt>
                <c:pt idx="312">
                  <c:v>0.22713334830471113</c:v>
                </c:pt>
                <c:pt idx="313">
                  <c:v>0.23196533605585248</c:v>
                </c:pt>
                <c:pt idx="314">
                  <c:v>0.22880738506982617</c:v>
                </c:pt>
                <c:pt idx="315">
                  <c:v>0.22947422937430667</c:v>
                </c:pt>
                <c:pt idx="316">
                  <c:v>0.22605623129682501</c:v>
                </c:pt>
                <c:pt idx="317">
                  <c:v>0.22517304972201257</c:v>
                </c:pt>
                <c:pt idx="318">
                  <c:v>0.23533191170608281</c:v>
                </c:pt>
                <c:pt idx="319">
                  <c:v>0.22728741021907883</c:v>
                </c:pt>
                <c:pt idx="320">
                  <c:v>0.2139786812704555</c:v>
                </c:pt>
                <c:pt idx="321">
                  <c:v>0.19376320112008016</c:v>
                </c:pt>
                <c:pt idx="322">
                  <c:v>0.17955908665059286</c:v>
                </c:pt>
                <c:pt idx="323">
                  <c:v>0.17214162446020101</c:v>
                </c:pt>
                <c:pt idx="324">
                  <c:v>0.17251535266326978</c:v>
                </c:pt>
                <c:pt idx="325">
                  <c:v>0.18464519489581382</c:v>
                </c:pt>
                <c:pt idx="326">
                  <c:v>0.17977843940925464</c:v>
                </c:pt>
                <c:pt idx="327">
                  <c:v>0.17290081881240085</c:v>
                </c:pt>
                <c:pt idx="328">
                  <c:v>0.1711483466498902</c:v>
                </c:pt>
                <c:pt idx="329">
                  <c:v>0.16009299329365623</c:v>
                </c:pt>
                <c:pt idx="330">
                  <c:v>0.15471963325752117</c:v>
                </c:pt>
                <c:pt idx="331">
                  <c:v>0.15917022472465045</c:v>
                </c:pt>
                <c:pt idx="332">
                  <c:v>0.1579995457513636</c:v>
                </c:pt>
                <c:pt idx="333">
                  <c:v>0.16723682584987284</c:v>
                </c:pt>
                <c:pt idx="334">
                  <c:v>0.16860679274862486</c:v>
                </c:pt>
                <c:pt idx="335">
                  <c:v>0.17861279838746313</c:v>
                </c:pt>
                <c:pt idx="336">
                  <c:v>0.1828195596770382</c:v>
                </c:pt>
                <c:pt idx="337">
                  <c:v>0.18792587722689405</c:v>
                </c:pt>
                <c:pt idx="338">
                  <c:v>0.18539448590013349</c:v>
                </c:pt>
                <c:pt idx="339">
                  <c:v>0.19616817910410225</c:v>
                </c:pt>
                <c:pt idx="340">
                  <c:v>0.19305794623410261</c:v>
                </c:pt>
                <c:pt idx="341">
                  <c:v>0.19745463075472683</c:v>
                </c:pt>
                <c:pt idx="342">
                  <c:v>0.20716944207174598</c:v>
                </c:pt>
                <c:pt idx="343">
                  <c:v>0.19847513845642492</c:v>
                </c:pt>
                <c:pt idx="344">
                  <c:v>0.19028257700196174</c:v>
                </c:pt>
                <c:pt idx="345">
                  <c:v>0.18562220427502274</c:v>
                </c:pt>
                <c:pt idx="346">
                  <c:v>0.17165316505476738</c:v>
                </c:pt>
                <c:pt idx="347">
                  <c:v>0.16916273197197187</c:v>
                </c:pt>
                <c:pt idx="348">
                  <c:v>0.1576461411602614</c:v>
                </c:pt>
                <c:pt idx="349">
                  <c:v>0.1639057648251073</c:v>
                </c:pt>
                <c:pt idx="350">
                  <c:v>0.16278044488047078</c:v>
                </c:pt>
                <c:pt idx="351">
                  <c:v>0.16579596552152254</c:v>
                </c:pt>
                <c:pt idx="352">
                  <c:v>0.1728657824386339</c:v>
                </c:pt>
                <c:pt idx="353">
                  <c:v>0.16308185367044362</c:v>
                </c:pt>
                <c:pt idx="354">
                  <c:v>0.15467156712134836</c:v>
                </c:pt>
                <c:pt idx="355">
                  <c:v>0.15230990210671386</c:v>
                </c:pt>
                <c:pt idx="356">
                  <c:v>0.16487895062177804</c:v>
                </c:pt>
                <c:pt idx="357">
                  <c:v>0.17630629604505621</c:v>
                </c:pt>
                <c:pt idx="358">
                  <c:v>0.17646432219966332</c:v>
                </c:pt>
                <c:pt idx="359">
                  <c:v>0.18364673874855866</c:v>
                </c:pt>
                <c:pt idx="360">
                  <c:v>0.19362558846905828</c:v>
                </c:pt>
                <c:pt idx="361">
                  <c:v>0.19885953619371668</c:v>
                </c:pt>
                <c:pt idx="362">
                  <c:v>0.19569166784164244</c:v>
                </c:pt>
                <c:pt idx="363">
                  <c:v>0.19266731257810391</c:v>
                </c:pt>
                <c:pt idx="364">
                  <c:v>0.19310474108536066</c:v>
                </c:pt>
                <c:pt idx="365">
                  <c:v>0.19792351669376451</c:v>
                </c:pt>
                <c:pt idx="366">
                  <c:v>0.21089166705440943</c:v>
                </c:pt>
                <c:pt idx="367">
                  <c:v>0.20392629873675877</c:v>
                </c:pt>
                <c:pt idx="368">
                  <c:v>0.19548034947075174</c:v>
                </c:pt>
                <c:pt idx="369">
                  <c:v>0.17958102571788484</c:v>
                </c:pt>
                <c:pt idx="370">
                  <c:v>0.17403949407869021</c:v>
                </c:pt>
                <c:pt idx="371">
                  <c:v>0.16803614692108335</c:v>
                </c:pt>
                <c:pt idx="372">
                  <c:v>0.16305866180136416</c:v>
                </c:pt>
                <c:pt idx="373">
                  <c:v>0.16631837252044473</c:v>
                </c:pt>
                <c:pt idx="374">
                  <c:v>0.16866342114939537</c:v>
                </c:pt>
                <c:pt idx="375">
                  <c:v>0.1749265980131631</c:v>
                </c:pt>
                <c:pt idx="376">
                  <c:v>0.17144254408716531</c:v>
                </c:pt>
                <c:pt idx="377">
                  <c:v>0.15616321169031783</c:v>
                </c:pt>
                <c:pt idx="378">
                  <c:v>0.14972897309575459</c:v>
                </c:pt>
                <c:pt idx="379">
                  <c:v>0.14866681622393377</c:v>
                </c:pt>
                <c:pt idx="380">
                  <c:v>0.15404215229192128</c:v>
                </c:pt>
                <c:pt idx="381">
                  <c:v>0.16636575952445423</c:v>
                </c:pt>
                <c:pt idx="382">
                  <c:v>0.1713606638006179</c:v>
                </c:pt>
                <c:pt idx="383">
                  <c:v>0.18193288384514536</c:v>
                </c:pt>
                <c:pt idx="384">
                  <c:v>0.1913856494388238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0A-4DFC-9374-76AD1BC75750}"/>
            </c:ext>
          </c:extLst>
        </c:ser>
        <c:ser>
          <c:idx val="0"/>
          <c:order val="2"/>
          <c:tx>
            <c:v>ВЛ_Нагр %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  <a:miter lim="800000"/>
            </a:ln>
          </c:spPr>
          <c:invertIfNegative val="0"/>
          <c:val>
            <c:numRef>
              <c:f>'ВЛ-110кВ_СТЭЦ-ПС_Мера'!$X$14:$X$398</c:f>
              <c:numCache>
                <c:formatCode>0.00%</c:formatCode>
                <c:ptCount val="385"/>
                <c:pt idx="0">
                  <c:v>2.9823660290261902E-6</c:v>
                </c:pt>
                <c:pt idx="1">
                  <c:v>3.0308141571381395E-6</c:v>
                </c:pt>
                <c:pt idx="2">
                  <c:v>3.0590672266732201E-6</c:v>
                </c:pt>
                <c:pt idx="3">
                  <c:v>2.9893323522702492E-6</c:v>
                </c:pt>
                <c:pt idx="4">
                  <c:v>2.9983894620952578E-6</c:v>
                </c:pt>
                <c:pt idx="5">
                  <c:v>3.005788748738575E-6</c:v>
                </c:pt>
                <c:pt idx="6">
                  <c:v>3.0222648824196186E-6</c:v>
                </c:pt>
                <c:pt idx="7">
                  <c:v>3.0350352653690252E-6</c:v>
                </c:pt>
                <c:pt idx="8">
                  <c:v>3.0199874917924806E-6</c:v>
                </c:pt>
                <c:pt idx="9">
                  <c:v>3.0240681898442565E-6</c:v>
                </c:pt>
                <c:pt idx="10">
                  <c:v>2.8115141256058941E-6</c:v>
                </c:pt>
                <c:pt idx="11">
                  <c:v>3.2084804759794054E-6</c:v>
                </c:pt>
                <c:pt idx="12">
                  <c:v>3.3938058450326776E-6</c:v>
                </c:pt>
                <c:pt idx="13">
                  <c:v>3.4075266802934145E-6</c:v>
                </c:pt>
                <c:pt idx="14">
                  <c:v>3.3895845533976539E-6</c:v>
                </c:pt>
                <c:pt idx="15">
                  <c:v>3.267989460338749E-6</c:v>
                </c:pt>
                <c:pt idx="16">
                  <c:v>3.2933467176302394E-6</c:v>
                </c:pt>
                <c:pt idx="17">
                  <c:v>3.3408184566270283E-6</c:v>
                </c:pt>
                <c:pt idx="18">
                  <c:v>3.3754369800316831E-6</c:v>
                </c:pt>
                <c:pt idx="19">
                  <c:v>3.3714480082658795E-6</c:v>
                </c:pt>
                <c:pt idx="20">
                  <c:v>3.4022353196021486E-6</c:v>
                </c:pt>
                <c:pt idx="21">
                  <c:v>3.502686207245291E-6</c:v>
                </c:pt>
                <c:pt idx="22">
                  <c:v>3.5392627927914124E-6</c:v>
                </c:pt>
                <c:pt idx="23">
                  <c:v>3.6790921312261857E-6</c:v>
                </c:pt>
                <c:pt idx="24">
                  <c:v>3.3188671241789817E-6</c:v>
                </c:pt>
                <c:pt idx="25">
                  <c:v>2.8605747253504521E-6</c:v>
                </c:pt>
                <c:pt idx="26">
                  <c:v>2.9853116796805742E-6</c:v>
                </c:pt>
                <c:pt idx="27">
                  <c:v>1.9503994127644756E-2</c:v>
                </c:pt>
                <c:pt idx="28">
                  <c:v>0.47512417768912102</c:v>
                </c:pt>
                <c:pt idx="29">
                  <c:v>0.48025070684388349</c:v>
                </c:pt>
                <c:pt idx="30">
                  <c:v>0.47499550152171499</c:v>
                </c:pt>
                <c:pt idx="31">
                  <c:v>0.47812222898297552</c:v>
                </c:pt>
                <c:pt idx="32">
                  <c:v>0.48403962227330471</c:v>
                </c:pt>
                <c:pt idx="33">
                  <c:v>0.49324577274004339</c:v>
                </c:pt>
                <c:pt idx="34">
                  <c:v>0.50054771059908965</c:v>
                </c:pt>
                <c:pt idx="35">
                  <c:v>0.50394445074059946</c:v>
                </c:pt>
                <c:pt idx="36">
                  <c:v>0.50177337487520246</c:v>
                </c:pt>
                <c:pt idx="37">
                  <c:v>0.49893331257162959</c:v>
                </c:pt>
                <c:pt idx="38">
                  <c:v>0.50116253872937999</c:v>
                </c:pt>
                <c:pt idx="39">
                  <c:v>0.50126492569059289</c:v>
                </c:pt>
                <c:pt idx="40">
                  <c:v>0.50354186203700879</c:v>
                </c:pt>
                <c:pt idx="41">
                  <c:v>0.50483505749862478</c:v>
                </c:pt>
                <c:pt idx="42">
                  <c:v>0.50609512856688121</c:v>
                </c:pt>
                <c:pt idx="43">
                  <c:v>0.49824200260575285</c:v>
                </c:pt>
                <c:pt idx="44">
                  <c:v>0.50237821321362575</c:v>
                </c:pt>
                <c:pt idx="45">
                  <c:v>0.49685178240250033</c:v>
                </c:pt>
                <c:pt idx="46">
                  <c:v>0.49173575829329846</c:v>
                </c:pt>
                <c:pt idx="47">
                  <c:v>0.48714698587261279</c:v>
                </c:pt>
                <c:pt idx="48">
                  <c:v>0.48079505842866782</c:v>
                </c:pt>
                <c:pt idx="49">
                  <c:v>0.47902185628482258</c:v>
                </c:pt>
                <c:pt idx="50">
                  <c:v>0.48061304874442701</c:v>
                </c:pt>
                <c:pt idx="51">
                  <c:v>0.4801174148172917</c:v>
                </c:pt>
                <c:pt idx="52">
                  <c:v>0.48403475783107186</c:v>
                </c:pt>
                <c:pt idx="53">
                  <c:v>0.48466474476727545</c:v>
                </c:pt>
                <c:pt idx="54">
                  <c:v>0.47593694951647603</c:v>
                </c:pt>
                <c:pt idx="55">
                  <c:v>0.48156094087517176</c:v>
                </c:pt>
                <c:pt idx="56">
                  <c:v>0.48752463261880191</c:v>
                </c:pt>
                <c:pt idx="57">
                  <c:v>0.49646937466991709</c:v>
                </c:pt>
                <c:pt idx="58">
                  <c:v>0.50243113778151749</c:v>
                </c:pt>
                <c:pt idx="59">
                  <c:v>0.5042776154266948</c:v>
                </c:pt>
                <c:pt idx="60">
                  <c:v>0.50316367534244177</c:v>
                </c:pt>
                <c:pt idx="61">
                  <c:v>0.5033862681018878</c:v>
                </c:pt>
                <c:pt idx="62">
                  <c:v>0.50717279267308624</c:v>
                </c:pt>
                <c:pt idx="63">
                  <c:v>0.50524520395270267</c:v>
                </c:pt>
                <c:pt idx="64">
                  <c:v>0.50682790112331477</c:v>
                </c:pt>
                <c:pt idx="65">
                  <c:v>0.50633704511704281</c:v>
                </c:pt>
                <c:pt idx="66">
                  <c:v>0.50826391080329691</c:v>
                </c:pt>
                <c:pt idx="67">
                  <c:v>0.50719457493811759</c:v>
                </c:pt>
                <c:pt idx="68">
                  <c:v>0.50260607322545248</c:v>
                </c:pt>
                <c:pt idx="69">
                  <c:v>0.49639138002751559</c:v>
                </c:pt>
                <c:pt idx="70">
                  <c:v>0.49271040682234984</c:v>
                </c:pt>
                <c:pt idx="71">
                  <c:v>0.48867978452537025</c:v>
                </c:pt>
                <c:pt idx="72">
                  <c:v>0.48038789330599596</c:v>
                </c:pt>
                <c:pt idx="73">
                  <c:v>0.4787239389569396</c:v>
                </c:pt>
                <c:pt idx="74">
                  <c:v>0.48193588829170259</c:v>
                </c:pt>
                <c:pt idx="75">
                  <c:v>0.48062990222583346</c:v>
                </c:pt>
                <c:pt idx="76">
                  <c:v>0.48225135593194013</c:v>
                </c:pt>
                <c:pt idx="77">
                  <c:v>0.48038130231178805</c:v>
                </c:pt>
                <c:pt idx="78">
                  <c:v>0.47278374378700827</c:v>
                </c:pt>
                <c:pt idx="79">
                  <c:v>0.47311705136491344</c:v>
                </c:pt>
                <c:pt idx="80">
                  <c:v>0.48287445489064368</c:v>
                </c:pt>
                <c:pt idx="81">
                  <c:v>0.4929542679146921</c:v>
                </c:pt>
                <c:pt idx="82">
                  <c:v>0.50224499878101048</c:v>
                </c:pt>
                <c:pt idx="83">
                  <c:v>0.50453410785294384</c:v>
                </c:pt>
                <c:pt idx="84">
                  <c:v>0.50358804285701553</c:v>
                </c:pt>
                <c:pt idx="85">
                  <c:v>0.50277021977057357</c:v>
                </c:pt>
                <c:pt idx="86">
                  <c:v>0.50253093791746428</c:v>
                </c:pt>
                <c:pt idx="87">
                  <c:v>0.50438945405509317</c:v>
                </c:pt>
                <c:pt idx="88">
                  <c:v>0.50415762466636749</c:v>
                </c:pt>
                <c:pt idx="89">
                  <c:v>0.50486748562639705</c:v>
                </c:pt>
                <c:pt idx="90">
                  <c:v>0.50455549626266716</c:v>
                </c:pt>
                <c:pt idx="91">
                  <c:v>0.50689722773938661</c:v>
                </c:pt>
                <c:pt idx="92">
                  <c:v>0.50330037949491835</c:v>
                </c:pt>
                <c:pt idx="93">
                  <c:v>0.49945355696519977</c:v>
                </c:pt>
                <c:pt idx="94">
                  <c:v>0.49562909662566251</c:v>
                </c:pt>
                <c:pt idx="95">
                  <c:v>0.49302631113931839</c:v>
                </c:pt>
                <c:pt idx="96">
                  <c:v>0.48683261871227412</c:v>
                </c:pt>
                <c:pt idx="97">
                  <c:v>0.48441771099687203</c:v>
                </c:pt>
                <c:pt idx="98">
                  <c:v>0.48654334976772412</c:v>
                </c:pt>
                <c:pt idx="99">
                  <c:v>0.48610602572056211</c:v>
                </c:pt>
                <c:pt idx="100">
                  <c:v>0.48659721835475012</c:v>
                </c:pt>
                <c:pt idx="101">
                  <c:v>0.48603509269709538</c:v>
                </c:pt>
                <c:pt idx="102">
                  <c:v>0.47814833730011586</c:v>
                </c:pt>
                <c:pt idx="103">
                  <c:v>0.47784549825837475</c:v>
                </c:pt>
                <c:pt idx="104">
                  <c:v>0.47785023205558946</c:v>
                </c:pt>
                <c:pt idx="105">
                  <c:v>0.48053556753898913</c:v>
                </c:pt>
                <c:pt idx="106">
                  <c:v>0.48786356645862516</c:v>
                </c:pt>
                <c:pt idx="107">
                  <c:v>0.49764759826788002</c:v>
                </c:pt>
                <c:pt idx="108">
                  <c:v>0.49001805857622444</c:v>
                </c:pt>
                <c:pt idx="109">
                  <c:v>0.49622889041015156</c:v>
                </c:pt>
                <c:pt idx="110">
                  <c:v>0.49411116725748216</c:v>
                </c:pt>
                <c:pt idx="111">
                  <c:v>0.49427031133207633</c:v>
                </c:pt>
                <c:pt idx="112">
                  <c:v>0.49625736809617976</c:v>
                </c:pt>
                <c:pt idx="113">
                  <c:v>0.4977062681732653</c:v>
                </c:pt>
                <c:pt idx="114">
                  <c:v>0.4993719891771361</c:v>
                </c:pt>
                <c:pt idx="115">
                  <c:v>0.50172270764648841</c:v>
                </c:pt>
                <c:pt idx="116">
                  <c:v>0.49664944421334895</c:v>
                </c:pt>
                <c:pt idx="117">
                  <c:v>0.49005062937766636</c:v>
                </c:pt>
                <c:pt idx="118">
                  <c:v>0.4884871398358282</c:v>
                </c:pt>
                <c:pt idx="119">
                  <c:v>0.47400520272671698</c:v>
                </c:pt>
                <c:pt idx="120">
                  <c:v>0.47056001470064923</c:v>
                </c:pt>
                <c:pt idx="121">
                  <c:v>0.46663339518848951</c:v>
                </c:pt>
                <c:pt idx="122">
                  <c:v>0.46893812647499455</c:v>
                </c:pt>
                <c:pt idx="123">
                  <c:v>0.46954487898683361</c:v>
                </c:pt>
                <c:pt idx="124">
                  <c:v>0.47185088739037023</c:v>
                </c:pt>
                <c:pt idx="125">
                  <c:v>0.47163661006191943</c:v>
                </c:pt>
                <c:pt idx="126">
                  <c:v>0.4679330559369112</c:v>
                </c:pt>
                <c:pt idx="127">
                  <c:v>0.46974230368548853</c:v>
                </c:pt>
                <c:pt idx="128">
                  <c:v>0.47139646588024664</c:v>
                </c:pt>
                <c:pt idx="129">
                  <c:v>0.47681431097967236</c:v>
                </c:pt>
                <c:pt idx="130">
                  <c:v>0.48155401008192683</c:v>
                </c:pt>
                <c:pt idx="131">
                  <c:v>0.48307241641595733</c:v>
                </c:pt>
                <c:pt idx="132">
                  <c:v>0.48439128469511916</c:v>
                </c:pt>
                <c:pt idx="133">
                  <c:v>0.48190193506407936</c:v>
                </c:pt>
                <c:pt idx="134">
                  <c:v>0.48425373750622391</c:v>
                </c:pt>
                <c:pt idx="135">
                  <c:v>0.48116580795115205</c:v>
                </c:pt>
                <c:pt idx="136">
                  <c:v>0.48474148655498328</c:v>
                </c:pt>
                <c:pt idx="137">
                  <c:v>0.48477691771645109</c:v>
                </c:pt>
                <c:pt idx="138">
                  <c:v>0.4905994290884878</c:v>
                </c:pt>
                <c:pt idx="139">
                  <c:v>0.49175113969799006</c:v>
                </c:pt>
                <c:pt idx="140">
                  <c:v>0.48724639518256935</c:v>
                </c:pt>
                <c:pt idx="141">
                  <c:v>0.48147347452480865</c:v>
                </c:pt>
                <c:pt idx="142">
                  <c:v>0.47638715810241355</c:v>
                </c:pt>
                <c:pt idx="143">
                  <c:v>0.47424912272592346</c:v>
                </c:pt>
                <c:pt idx="144">
                  <c:v>0.46965333073187854</c:v>
                </c:pt>
                <c:pt idx="145">
                  <c:v>0.46704797231768047</c:v>
                </c:pt>
                <c:pt idx="146">
                  <c:v>0.46882948709655592</c:v>
                </c:pt>
                <c:pt idx="147">
                  <c:v>0.46992744307457285</c:v>
                </c:pt>
                <c:pt idx="148">
                  <c:v>0.47080911670506242</c:v>
                </c:pt>
                <c:pt idx="149">
                  <c:v>0.46444677402013257</c:v>
                </c:pt>
                <c:pt idx="150">
                  <c:v>0.46410893333547987</c:v>
                </c:pt>
                <c:pt idx="151">
                  <c:v>0.47199018436162399</c:v>
                </c:pt>
                <c:pt idx="152">
                  <c:v>0.48161449339856138</c:v>
                </c:pt>
                <c:pt idx="153">
                  <c:v>0.49184269901020383</c:v>
                </c:pt>
                <c:pt idx="154">
                  <c:v>0.5001083161381652</c:v>
                </c:pt>
                <c:pt idx="155">
                  <c:v>0.50461718474295947</c:v>
                </c:pt>
                <c:pt idx="156">
                  <c:v>0.5037424971888248</c:v>
                </c:pt>
                <c:pt idx="157">
                  <c:v>0.50870407789795635</c:v>
                </c:pt>
                <c:pt idx="158">
                  <c:v>0.50964556310189035</c:v>
                </c:pt>
                <c:pt idx="159">
                  <c:v>0.50256868259624232</c:v>
                </c:pt>
                <c:pt idx="160">
                  <c:v>0.50054653385545822</c:v>
                </c:pt>
                <c:pt idx="161">
                  <c:v>0.51122161027726998</c:v>
                </c:pt>
                <c:pt idx="162">
                  <c:v>0.51171939836063818</c:v>
                </c:pt>
                <c:pt idx="163">
                  <c:v>0.50395847542780925</c:v>
                </c:pt>
                <c:pt idx="164">
                  <c:v>0.49653690409408141</c:v>
                </c:pt>
                <c:pt idx="165">
                  <c:v>0.49271135029669122</c:v>
                </c:pt>
                <c:pt idx="166">
                  <c:v>0.49289982443887503</c:v>
                </c:pt>
                <c:pt idx="167">
                  <c:v>0.48839952050029534</c:v>
                </c:pt>
                <c:pt idx="168">
                  <c:v>0.47931901565754242</c:v>
                </c:pt>
                <c:pt idx="169">
                  <c:v>0.47935648546587112</c:v>
                </c:pt>
                <c:pt idx="170">
                  <c:v>0.47959037864652709</c:v>
                </c:pt>
                <c:pt idx="171">
                  <c:v>0.48074181412756095</c:v>
                </c:pt>
                <c:pt idx="172">
                  <c:v>0.4814135517915028</c:v>
                </c:pt>
                <c:pt idx="173">
                  <c:v>0.47728998427039843</c:v>
                </c:pt>
                <c:pt idx="174">
                  <c:v>0.47333792471969188</c:v>
                </c:pt>
                <c:pt idx="175">
                  <c:v>0.47476374744028943</c:v>
                </c:pt>
                <c:pt idx="176">
                  <c:v>0.47745172482736375</c:v>
                </c:pt>
                <c:pt idx="177">
                  <c:v>0.49327816551167575</c:v>
                </c:pt>
                <c:pt idx="178">
                  <c:v>0.50133658112795298</c:v>
                </c:pt>
                <c:pt idx="179">
                  <c:v>0.50572488280512917</c:v>
                </c:pt>
                <c:pt idx="180">
                  <c:v>0.50882696145414141</c:v>
                </c:pt>
                <c:pt idx="181">
                  <c:v>0.50774066753501401</c:v>
                </c:pt>
                <c:pt idx="182">
                  <c:v>0.51133301418509458</c:v>
                </c:pt>
                <c:pt idx="183">
                  <c:v>0.4956583985735793</c:v>
                </c:pt>
                <c:pt idx="184">
                  <c:v>0.48730535880862169</c:v>
                </c:pt>
                <c:pt idx="185">
                  <c:v>0.48530507646514337</c:v>
                </c:pt>
                <c:pt idx="186">
                  <c:v>0.48854168463269876</c:v>
                </c:pt>
                <c:pt idx="187">
                  <c:v>0.48765097607757785</c:v>
                </c:pt>
                <c:pt idx="188">
                  <c:v>0.48701809755399245</c:v>
                </c:pt>
                <c:pt idx="189">
                  <c:v>0.47873173486880372</c:v>
                </c:pt>
                <c:pt idx="190">
                  <c:v>0.47194519716028799</c:v>
                </c:pt>
                <c:pt idx="191">
                  <c:v>0.46585469457501677</c:v>
                </c:pt>
                <c:pt idx="192">
                  <c:v>0.45895445826364445</c:v>
                </c:pt>
                <c:pt idx="193">
                  <c:v>0.45929804795310292</c:v>
                </c:pt>
                <c:pt idx="194">
                  <c:v>0.46110822529329409</c:v>
                </c:pt>
                <c:pt idx="195">
                  <c:v>0.45749605694058093</c:v>
                </c:pt>
                <c:pt idx="196">
                  <c:v>0.45683395687217176</c:v>
                </c:pt>
                <c:pt idx="197">
                  <c:v>0.45148624212053301</c:v>
                </c:pt>
                <c:pt idx="198">
                  <c:v>0.44973960843735966</c:v>
                </c:pt>
                <c:pt idx="199">
                  <c:v>0.45513828121001071</c:v>
                </c:pt>
                <c:pt idx="200">
                  <c:v>0.46130371670226611</c:v>
                </c:pt>
                <c:pt idx="201">
                  <c:v>0.47161247843339832</c:v>
                </c:pt>
                <c:pt idx="202">
                  <c:v>0.47524329365376117</c:v>
                </c:pt>
                <c:pt idx="203">
                  <c:v>0.47453356904728822</c:v>
                </c:pt>
                <c:pt idx="204">
                  <c:v>0.47474675483002104</c:v>
                </c:pt>
                <c:pt idx="205">
                  <c:v>0.47893113687029598</c:v>
                </c:pt>
                <c:pt idx="206">
                  <c:v>0.47362561143151521</c:v>
                </c:pt>
                <c:pt idx="207">
                  <c:v>0.46724329482664978</c:v>
                </c:pt>
                <c:pt idx="208">
                  <c:v>0.46758097990653874</c:v>
                </c:pt>
                <c:pt idx="209">
                  <c:v>0.47824608136496882</c:v>
                </c:pt>
                <c:pt idx="210">
                  <c:v>0.48562604801306053</c:v>
                </c:pt>
                <c:pt idx="211">
                  <c:v>0.48513480937711428</c:v>
                </c:pt>
                <c:pt idx="212">
                  <c:v>0.47979665712279457</c:v>
                </c:pt>
                <c:pt idx="213">
                  <c:v>0.47362725819608309</c:v>
                </c:pt>
                <c:pt idx="214">
                  <c:v>0.46593716070600771</c:v>
                </c:pt>
                <c:pt idx="215">
                  <c:v>0.46334408863998694</c:v>
                </c:pt>
                <c:pt idx="216">
                  <c:v>0.45753156669510392</c:v>
                </c:pt>
                <c:pt idx="217">
                  <c:v>0.45307145357040735</c:v>
                </c:pt>
                <c:pt idx="218">
                  <c:v>0.45522391266914713</c:v>
                </c:pt>
                <c:pt idx="219">
                  <c:v>0.45895761072673419</c:v>
                </c:pt>
                <c:pt idx="220">
                  <c:v>0.45743209326258999</c:v>
                </c:pt>
                <c:pt idx="221">
                  <c:v>0.45301497501351634</c:v>
                </c:pt>
                <c:pt idx="222">
                  <c:v>0.45155631206533192</c:v>
                </c:pt>
                <c:pt idx="223">
                  <c:v>0.45245754009762329</c:v>
                </c:pt>
                <c:pt idx="224">
                  <c:v>0.45779409618738259</c:v>
                </c:pt>
                <c:pt idx="225">
                  <c:v>0.47179085885212735</c:v>
                </c:pt>
                <c:pt idx="226">
                  <c:v>0.47451709478029425</c:v>
                </c:pt>
                <c:pt idx="227">
                  <c:v>0.440796362763063</c:v>
                </c:pt>
                <c:pt idx="228">
                  <c:v>0.48074758169808995</c:v>
                </c:pt>
                <c:pt idx="229">
                  <c:v>0.48674055825353935</c:v>
                </c:pt>
                <c:pt idx="230">
                  <c:v>0.48640930021348877</c:v>
                </c:pt>
                <c:pt idx="231">
                  <c:v>0.48786579782046408</c:v>
                </c:pt>
                <c:pt idx="232">
                  <c:v>0.48408445013120766</c:v>
                </c:pt>
                <c:pt idx="233">
                  <c:v>0.48540108264691717</c:v>
                </c:pt>
                <c:pt idx="234">
                  <c:v>0.49264592305664939</c:v>
                </c:pt>
                <c:pt idx="235">
                  <c:v>0.48715659830482622</c:v>
                </c:pt>
                <c:pt idx="236">
                  <c:v>0.48106011312656904</c:v>
                </c:pt>
                <c:pt idx="237">
                  <c:v>0.47166503899663298</c:v>
                </c:pt>
                <c:pt idx="238">
                  <c:v>0.46412131210602775</c:v>
                </c:pt>
                <c:pt idx="239">
                  <c:v>0.45653885585854415</c:v>
                </c:pt>
                <c:pt idx="240">
                  <c:v>0.44666179457206046</c:v>
                </c:pt>
                <c:pt idx="241">
                  <c:v>0.44837223549556643</c:v>
                </c:pt>
                <c:pt idx="242">
                  <c:v>0.24453265885908357</c:v>
                </c:pt>
                <c:pt idx="243">
                  <c:v>4.0032556182361003E-6</c:v>
                </c:pt>
                <c:pt idx="244">
                  <c:v>3.1106429756435503E-6</c:v>
                </c:pt>
                <c:pt idx="245">
                  <c:v>3.1281223769983427E-6</c:v>
                </c:pt>
                <c:pt idx="246">
                  <c:v>3.1361779647265034E-6</c:v>
                </c:pt>
                <c:pt idx="247">
                  <c:v>3.1484278753385063E-6</c:v>
                </c:pt>
                <c:pt idx="248">
                  <c:v>3.0975083416965017E-6</c:v>
                </c:pt>
                <c:pt idx="249">
                  <c:v>3.0004418711572488E-6</c:v>
                </c:pt>
                <c:pt idx="250">
                  <c:v>2.7852259002371154E-6</c:v>
                </c:pt>
                <c:pt idx="251">
                  <c:v>2.8854256951150907E-6</c:v>
                </c:pt>
                <c:pt idx="252">
                  <c:v>3.3971907621878736E-6</c:v>
                </c:pt>
                <c:pt idx="253">
                  <c:v>3.5135621418832507E-6</c:v>
                </c:pt>
                <c:pt idx="254">
                  <c:v>3.5781846304703496E-6</c:v>
                </c:pt>
                <c:pt idx="255">
                  <c:v>3.5209553277830588E-6</c:v>
                </c:pt>
                <c:pt idx="256">
                  <c:v>3.536223536684968E-6</c:v>
                </c:pt>
                <c:pt idx="257">
                  <c:v>3.5315387925393966E-6</c:v>
                </c:pt>
                <c:pt idx="258">
                  <c:v>3.5247998031789755E-6</c:v>
                </c:pt>
                <c:pt idx="259">
                  <c:v>3.5134524459018827E-6</c:v>
                </c:pt>
                <c:pt idx="260">
                  <c:v>3.5883240215445454E-6</c:v>
                </c:pt>
                <c:pt idx="261">
                  <c:v>3.4047395045049425E-6</c:v>
                </c:pt>
                <c:pt idx="262">
                  <c:v>2.9408948605562021E-6</c:v>
                </c:pt>
                <c:pt idx="263">
                  <c:v>0.13126029833235689</c:v>
                </c:pt>
                <c:pt idx="264">
                  <c:v>0.44830973568155791</c:v>
                </c:pt>
                <c:pt idx="265">
                  <c:v>0.4452209379051606</c:v>
                </c:pt>
                <c:pt idx="266">
                  <c:v>0.45027859033358802</c:v>
                </c:pt>
                <c:pt idx="267">
                  <c:v>0.44685904071906302</c:v>
                </c:pt>
                <c:pt idx="268">
                  <c:v>0.44793208771292453</c:v>
                </c:pt>
                <c:pt idx="269">
                  <c:v>0.44416031921097132</c:v>
                </c:pt>
                <c:pt idx="270">
                  <c:v>0.43161195533027519</c:v>
                </c:pt>
                <c:pt idx="271">
                  <c:v>0.43010127749652283</c:v>
                </c:pt>
                <c:pt idx="272">
                  <c:v>0.43266495316269865</c:v>
                </c:pt>
                <c:pt idx="273">
                  <c:v>0.4437229623961973</c:v>
                </c:pt>
                <c:pt idx="274">
                  <c:v>0.451544634302741</c:v>
                </c:pt>
                <c:pt idx="275">
                  <c:v>0.45490634739182573</c:v>
                </c:pt>
                <c:pt idx="276">
                  <c:v>0.45664931270045073</c:v>
                </c:pt>
                <c:pt idx="277">
                  <c:v>0.45098513249748479</c:v>
                </c:pt>
                <c:pt idx="278">
                  <c:v>0.45672722661548432</c:v>
                </c:pt>
                <c:pt idx="279">
                  <c:v>0.45495416104878744</c:v>
                </c:pt>
                <c:pt idx="280">
                  <c:v>0.46069425664508784</c:v>
                </c:pt>
                <c:pt idx="281">
                  <c:v>0.46329267901531096</c:v>
                </c:pt>
                <c:pt idx="282">
                  <c:v>0.46967544040083492</c:v>
                </c:pt>
                <c:pt idx="283">
                  <c:v>0.47129181028960876</c:v>
                </c:pt>
                <c:pt idx="284">
                  <c:v>0.46009580915394577</c:v>
                </c:pt>
                <c:pt idx="285">
                  <c:v>0.45593030829160197</c:v>
                </c:pt>
                <c:pt idx="286">
                  <c:v>0.44380393285679554</c:v>
                </c:pt>
                <c:pt idx="287">
                  <c:v>0.43536263524365448</c:v>
                </c:pt>
                <c:pt idx="288">
                  <c:v>0.42970390471634889</c:v>
                </c:pt>
                <c:pt idx="289">
                  <c:v>0.42103739105226817</c:v>
                </c:pt>
                <c:pt idx="290">
                  <c:v>0.4159791919552423</c:v>
                </c:pt>
                <c:pt idx="291">
                  <c:v>0.41615176355023875</c:v>
                </c:pt>
                <c:pt idx="292">
                  <c:v>0.41933598002864592</c:v>
                </c:pt>
                <c:pt idx="293">
                  <c:v>0.41560183452615806</c:v>
                </c:pt>
                <c:pt idx="294">
                  <c:v>0.41007405914091694</c:v>
                </c:pt>
                <c:pt idx="295">
                  <c:v>0.40749687421462505</c:v>
                </c:pt>
                <c:pt idx="296">
                  <c:v>0.40370059728146218</c:v>
                </c:pt>
                <c:pt idx="297">
                  <c:v>0.42211673769580299</c:v>
                </c:pt>
                <c:pt idx="298">
                  <c:v>0.43839317264171895</c:v>
                </c:pt>
                <c:pt idx="299">
                  <c:v>0.44628466577565151</c:v>
                </c:pt>
                <c:pt idx="300">
                  <c:v>0.44301196495753659</c:v>
                </c:pt>
                <c:pt idx="301">
                  <c:v>0.44133001024193402</c:v>
                </c:pt>
                <c:pt idx="302">
                  <c:v>0.44837683888367408</c:v>
                </c:pt>
                <c:pt idx="303">
                  <c:v>0.44383128461343868</c:v>
                </c:pt>
                <c:pt idx="304">
                  <c:v>0.44086194152474562</c:v>
                </c:pt>
                <c:pt idx="305">
                  <c:v>0.44508163952137586</c:v>
                </c:pt>
                <c:pt idx="306">
                  <c:v>0.45571397329443897</c:v>
                </c:pt>
                <c:pt idx="307">
                  <c:v>0.4545864734260861</c:v>
                </c:pt>
                <c:pt idx="308">
                  <c:v>0.44511951836781199</c:v>
                </c:pt>
                <c:pt idx="309">
                  <c:v>0.43582803651094804</c:v>
                </c:pt>
                <c:pt idx="310">
                  <c:v>0.43002570886811831</c:v>
                </c:pt>
                <c:pt idx="311">
                  <c:v>0.4228709478011104</c:v>
                </c:pt>
                <c:pt idx="312">
                  <c:v>0.41656551132953212</c:v>
                </c:pt>
                <c:pt idx="313">
                  <c:v>0.41285497395922494</c:v>
                </c:pt>
                <c:pt idx="314">
                  <c:v>0.41527993058090634</c:v>
                </c:pt>
                <c:pt idx="315">
                  <c:v>0.41476784642539255</c:v>
                </c:pt>
                <c:pt idx="316">
                  <c:v>0.41739272561638296</c:v>
                </c:pt>
                <c:pt idx="317">
                  <c:v>0.41807102297630444</c:v>
                </c:pt>
                <c:pt idx="318">
                  <c:v>0.41027009664209491</c:v>
                </c:pt>
                <c:pt idx="319">
                  <c:v>0.41644719598055763</c:v>
                </c:pt>
                <c:pt idx="320">
                  <c:v>0.42667038665430268</c:v>
                </c:pt>
                <c:pt idx="321">
                  <c:v>0.4422097493947742</c:v>
                </c:pt>
                <c:pt idx="322">
                  <c:v>0.45313751848925898</c:v>
                </c:pt>
                <c:pt idx="323">
                  <c:v>0.45884765536930705</c:v>
                </c:pt>
                <c:pt idx="324">
                  <c:v>0.45855988589766838</c:v>
                </c:pt>
                <c:pt idx="325">
                  <c:v>0.44922359500824971</c:v>
                </c:pt>
                <c:pt idx="326">
                  <c:v>0.45296869544696666</c:v>
                </c:pt>
                <c:pt idx="327">
                  <c:v>0.45826308565665297</c:v>
                </c:pt>
                <c:pt idx="328">
                  <c:v>0.45961251063152447</c:v>
                </c:pt>
                <c:pt idx="329">
                  <c:v>0.46812908590004415</c:v>
                </c:pt>
                <c:pt idx="330">
                  <c:v>0.47227109181067278</c:v>
                </c:pt>
                <c:pt idx="331">
                  <c:v>0.46884026572519094</c:v>
                </c:pt>
                <c:pt idx="332">
                  <c:v>0.46974258577508649</c:v>
                </c:pt>
                <c:pt idx="333">
                  <c:v>0.46262500683040481</c:v>
                </c:pt>
                <c:pt idx="334">
                  <c:v>0.46156982080313064</c:v>
                </c:pt>
                <c:pt idx="335">
                  <c:v>0.45386584695925869</c:v>
                </c:pt>
                <c:pt idx="336">
                  <c:v>0.4506283474897238</c:v>
                </c:pt>
                <c:pt idx="337">
                  <c:v>0.44669960222557109</c:v>
                </c:pt>
                <c:pt idx="338">
                  <c:v>0.44864708773571166</c:v>
                </c:pt>
                <c:pt idx="339">
                  <c:v>0.44036031764309636</c:v>
                </c:pt>
                <c:pt idx="340">
                  <c:v>0.44275213353445597</c:v>
                </c:pt>
                <c:pt idx="341">
                  <c:v>0.43937112382168592</c:v>
                </c:pt>
                <c:pt idx="342">
                  <c:v>0.43190300646005603</c:v>
                </c:pt>
                <c:pt idx="343">
                  <c:v>0.43858646634582876</c:v>
                </c:pt>
                <c:pt idx="344">
                  <c:v>0.44488675183341486</c:v>
                </c:pt>
                <c:pt idx="345">
                  <c:v>0.4484718851450471</c:v>
                </c:pt>
                <c:pt idx="346">
                  <c:v>0.45922377820902127</c:v>
                </c:pt>
                <c:pt idx="347">
                  <c:v>0.46114164990898893</c:v>
                </c:pt>
                <c:pt idx="348">
                  <c:v>0.47001499487924664</c:v>
                </c:pt>
                <c:pt idx="349">
                  <c:v>0.46519111187355139</c:v>
                </c:pt>
                <c:pt idx="350">
                  <c:v>0.46605815134914658</c:v>
                </c:pt>
                <c:pt idx="351">
                  <c:v>0.4637349072912717</c:v>
                </c:pt>
                <c:pt idx="352">
                  <c:v>0.45829006256437776</c:v>
                </c:pt>
                <c:pt idx="353">
                  <c:v>0.46582591395021677</c:v>
                </c:pt>
                <c:pt idx="354">
                  <c:v>0.47230815146162569</c:v>
                </c:pt>
                <c:pt idx="355">
                  <c:v>0.47412921627405807</c:v>
                </c:pt>
                <c:pt idx="356">
                  <c:v>0.46444134749683141</c:v>
                </c:pt>
                <c:pt idx="357">
                  <c:v>0.45564126582186404</c:v>
                </c:pt>
                <c:pt idx="358">
                  <c:v>0.45551961788321066</c:v>
                </c:pt>
                <c:pt idx="359">
                  <c:v>0.44999184859036795</c:v>
                </c:pt>
                <c:pt idx="360">
                  <c:v>0.44231558042679747</c:v>
                </c:pt>
                <c:pt idx="361">
                  <c:v>0.43829091691202887</c:v>
                </c:pt>
                <c:pt idx="362">
                  <c:v>0.44072673810008167</c:v>
                </c:pt>
                <c:pt idx="363">
                  <c:v>0.44305256302904167</c:v>
                </c:pt>
                <c:pt idx="364">
                  <c:v>0.44271614483395749</c:v>
                </c:pt>
                <c:pt idx="365">
                  <c:v>0.43901059767918732</c:v>
                </c:pt>
                <c:pt idx="366">
                  <c:v>0.42904244717247653</c:v>
                </c:pt>
                <c:pt idx="367">
                  <c:v>0.43439576050261713</c:v>
                </c:pt>
                <c:pt idx="368">
                  <c:v>0.44088923725836937</c:v>
                </c:pt>
                <c:pt idx="369">
                  <c:v>0.45312063316724732</c:v>
                </c:pt>
                <c:pt idx="370">
                  <c:v>0.45738637495209339</c:v>
                </c:pt>
                <c:pt idx="371">
                  <c:v>0.46200933554839657</c:v>
                </c:pt>
                <c:pt idx="372">
                  <c:v>0.46584378324675313</c:v>
                </c:pt>
                <c:pt idx="373">
                  <c:v>0.46333248187830167</c:v>
                </c:pt>
                <c:pt idx="374">
                  <c:v>0.4615262062300623</c:v>
                </c:pt>
                <c:pt idx="375">
                  <c:v>0.45670340350036198</c:v>
                </c:pt>
                <c:pt idx="376">
                  <c:v>0.45938596404471743</c:v>
                </c:pt>
                <c:pt idx="377">
                  <c:v>0.47115814300848824</c:v>
                </c:pt>
                <c:pt idx="378">
                  <c:v>0.47611978812267408</c:v>
                </c:pt>
                <c:pt idx="379">
                  <c:v>0.47693912492498436</c:v>
                </c:pt>
                <c:pt idx="380">
                  <c:v>0.47279345294768221</c:v>
                </c:pt>
                <c:pt idx="381">
                  <c:v>0.46329597902794606</c:v>
                </c:pt>
                <c:pt idx="382">
                  <c:v>0.45944901547020711</c:v>
                </c:pt>
                <c:pt idx="383">
                  <c:v>0.4513106616366967</c:v>
                </c:pt>
                <c:pt idx="384">
                  <c:v>0.44403830974316982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0A-4DFC-9374-76AD1BC75750}"/>
            </c:ext>
          </c:extLst>
        </c:ser>
        <c:ser>
          <c:idx val="1"/>
          <c:order val="3"/>
          <c:tx>
            <c:v>Т_Нагр %</c:v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2">
                  <a:lumMod val="60000"/>
                  <a:lumOff val="40000"/>
                </a:schemeClr>
              </a:solidFill>
              <a:miter lim="800000"/>
            </a:ln>
          </c:spPr>
          <c:invertIfNegative val="0"/>
          <c:val>
            <c:numRef>
              <c:f>'ВЛ-110кВ_СТЭЦ-ПС_Мера'!$R$14:$R$398</c:f>
              <c:numCache>
                <c:formatCode>0.00%</c:formatCode>
                <c:ptCount val="385"/>
                <c:pt idx="0">
                  <c:v>2.0807041119505764E-6</c:v>
                </c:pt>
                <c:pt idx="1">
                  <c:v>2.1145047309723746E-6</c:v>
                </c:pt>
                <c:pt idx="2">
                  <c:v>2.1342159397392122E-6</c:v>
                </c:pt>
                <c:pt idx="3">
                  <c:v>2.0855642800678232E-6</c:v>
                </c:pt>
                <c:pt idx="4">
                  <c:v>2.0918831191694177E-6</c:v>
                </c:pt>
                <c:pt idx="5">
                  <c:v>2.0970453510413618E-6</c:v>
                </c:pt>
                <c:pt idx="6">
                  <c:v>2.1085401916272542E-6</c:v>
                </c:pt>
                <c:pt idx="7">
                  <c:v>2.117449655148568E-6</c:v>
                </c:pt>
                <c:pt idx="8">
                  <c:v>2.1069513333215492E-6</c:v>
                </c:pt>
                <c:pt idx="9">
                  <c:v>2.1097982981346495E-6</c:v>
                </c:pt>
                <c:pt idx="10">
                  <c:v>1.9615064961998778E-6</c:v>
                </c:pt>
                <c:pt idx="11">
                  <c:v>2.2384564803310704E-6</c:v>
                </c:pt>
                <c:pt idx="12">
                  <c:v>2.3677516438239738E-6</c:v>
                </c:pt>
                <c:pt idx="13">
                  <c:v>2.3773241989307528E-6</c:v>
                </c:pt>
                <c:pt idx="14">
                  <c:v>2.3648065937084129E-6</c:v>
                </c:pt>
                <c:pt idx="15">
                  <c:v>2.2799738657454544E-6</c:v>
                </c:pt>
                <c:pt idx="16">
                  <c:v>2.2976647564698832E-6</c:v>
                </c:pt>
                <c:pt idx="17">
                  <c:v>2.3307841620866004E-6</c:v>
                </c:pt>
                <c:pt idx="18">
                  <c:v>2.3549363177622213E-6</c:v>
                </c:pt>
                <c:pt idx="19">
                  <c:v>2.3521533491417113E-6</c:v>
                </c:pt>
                <c:pt idx="20">
                  <c:v>2.3736325984961694E-6</c:v>
                </c:pt>
                <c:pt idx="21">
                  <c:v>2.4437137231050235E-6</c:v>
                </c:pt>
                <c:pt idx="22">
                  <c:v>2.4692319438782359E-6</c:v>
                </c:pt>
                <c:pt idx="23">
                  <c:v>2.5667860295450218E-6</c:v>
                </c:pt>
                <c:pt idx="24">
                  <c:v>2.3154694699954257E-6</c:v>
                </c:pt>
                <c:pt idx="25">
                  <c:v>1.9957344276209246E-6</c:v>
                </c:pt>
                <c:pt idx="26">
                  <c:v>2.0827591927945669E-6</c:v>
                </c:pt>
                <c:pt idx="27">
                  <c:v>1.3598638525538968E-2</c:v>
                </c:pt>
                <c:pt idx="28">
                  <c:v>0.32914931129347808</c:v>
                </c:pt>
                <c:pt idx="29">
                  <c:v>0.33263476681058685</c:v>
                </c:pt>
                <c:pt idx="30">
                  <c:v>0.32906175765054263</c:v>
                </c:pt>
                <c:pt idx="31">
                  <c:v>0.33118830483883588</c:v>
                </c:pt>
                <c:pt idx="32">
                  <c:v>0.33520715359972336</c:v>
                </c:pt>
                <c:pt idx="33">
                  <c:v>0.34144271845640045</c:v>
                </c:pt>
                <c:pt idx="34">
                  <c:v>0.34637117728448302</c:v>
                </c:pt>
                <c:pt idx="35">
                  <c:v>0.34865768379931883</c:v>
                </c:pt>
                <c:pt idx="36">
                  <c:v>0.3471967118256874</c:v>
                </c:pt>
                <c:pt idx="37">
                  <c:v>0.34528301958250668</c:v>
                </c:pt>
                <c:pt idx="38">
                  <c:v>0.3467853553220544</c:v>
                </c:pt>
                <c:pt idx="39">
                  <c:v>0.34685431521963533</c:v>
                </c:pt>
                <c:pt idx="40">
                  <c:v>0.34838690399972555</c:v>
                </c:pt>
                <c:pt idx="41">
                  <c:v>0.34925648295159739</c:v>
                </c:pt>
                <c:pt idx="42">
                  <c:v>0.35010316182554924</c:v>
                </c:pt>
                <c:pt idx="43">
                  <c:v>0.34481678549374989</c:v>
                </c:pt>
                <c:pt idx="44">
                  <c:v>0.34760389717316181</c:v>
                </c:pt>
                <c:pt idx="45">
                  <c:v>0.3438787193044805</c:v>
                </c:pt>
                <c:pt idx="46">
                  <c:v>0.34042150254294817</c:v>
                </c:pt>
                <c:pt idx="47">
                  <c:v>0.3373143021243038</c:v>
                </c:pt>
                <c:pt idx="48">
                  <c:v>0.33300453842384681</c:v>
                </c:pt>
                <c:pt idx="49">
                  <c:v>0.33179978722923825</c:v>
                </c:pt>
                <c:pt idx="50">
                  <c:v>0.33288090861019948</c:v>
                </c:pt>
                <c:pt idx="51">
                  <c:v>0.33254421325583927</c:v>
                </c:pt>
                <c:pt idx="52">
                  <c:v>0.33520385312433842</c:v>
                </c:pt>
                <c:pt idx="53">
                  <c:v>0.33563124630969615</c:v>
                </c:pt>
                <c:pt idx="54">
                  <c:v>0.32970226098970251</c:v>
                </c:pt>
                <c:pt idx="55">
                  <c:v>0.3335246827636717</c:v>
                </c:pt>
                <c:pt idx="56">
                  <c:v>0.3375702269971752</c:v>
                </c:pt>
                <c:pt idx="57">
                  <c:v>0.34362057714831246</c:v>
                </c:pt>
                <c:pt idx="58">
                  <c:v>0.34763952038730978</c:v>
                </c:pt>
                <c:pt idx="59">
                  <c:v>0.34888172266140505</c:v>
                </c:pt>
                <c:pt idx="60">
                  <c:v>0.34813248135115343</c:v>
                </c:pt>
                <c:pt idx="61">
                  <c:v>0.34828223567237637</c:v>
                </c:pt>
                <c:pt idx="62">
                  <c:v>0.3508267693019641</c:v>
                </c:pt>
                <c:pt idx="63">
                  <c:v>0.34953214134287519</c:v>
                </c:pt>
                <c:pt idx="64">
                  <c:v>0.35059524046491009</c:v>
                </c:pt>
                <c:pt idx="65">
                  <c:v>0.35026564014588241</c:v>
                </c:pt>
                <c:pt idx="66">
                  <c:v>0.35155891942635614</c:v>
                </c:pt>
                <c:pt idx="67">
                  <c:v>0.35084139028224964</c:v>
                </c:pt>
                <c:pt idx="68">
                  <c:v>0.34775726111180416</c:v>
                </c:pt>
                <c:pt idx="69">
                  <c:v>0.34356792165589645</c:v>
                </c:pt>
                <c:pt idx="70">
                  <c:v>0.34108072753090618</c:v>
                </c:pt>
                <c:pt idx="71">
                  <c:v>0.33835282729259053</c:v>
                </c:pt>
                <c:pt idx="72">
                  <c:v>0.33272796206129701</c:v>
                </c:pt>
                <c:pt idx="73">
                  <c:v>0.33159730977830787</c:v>
                </c:pt>
                <c:pt idx="74">
                  <c:v>0.33377927829205906</c:v>
                </c:pt>
                <c:pt idx="75">
                  <c:v>0.33289235661845051</c:v>
                </c:pt>
                <c:pt idx="76">
                  <c:v>0.33399346152591675</c:v>
                </c:pt>
                <c:pt idx="77">
                  <c:v>0.33272348467715551</c:v>
                </c:pt>
                <c:pt idx="78">
                  <c:v>0.32755633807013279</c:v>
                </c:pt>
                <c:pt idx="79">
                  <c:v>0.32778326139301778</c:v>
                </c:pt>
                <c:pt idx="80">
                  <c:v>0.33441644110652657</c:v>
                </c:pt>
                <c:pt idx="81">
                  <c:v>0.34124562595622127</c:v>
                </c:pt>
                <c:pt idx="82">
                  <c:v>0.34751422680455035</c:v>
                </c:pt>
                <c:pt idx="83">
                  <c:v>0.34905417374720737</c:v>
                </c:pt>
                <c:pt idx="84">
                  <c:v>0.34841796817143977</c:v>
                </c:pt>
                <c:pt idx="85">
                  <c:v>0.3478677301277382</c:v>
                </c:pt>
                <c:pt idx="86">
                  <c:v>0.34770669248385788</c:v>
                </c:pt>
                <c:pt idx="87">
                  <c:v>0.34895691978045112</c:v>
                </c:pt>
                <c:pt idx="88">
                  <c:v>0.34880103894448433</c:v>
                </c:pt>
                <c:pt idx="89">
                  <c:v>0.34927828020850232</c:v>
                </c:pt>
                <c:pt idx="90">
                  <c:v>0.34906855296575351</c:v>
                </c:pt>
                <c:pt idx="91">
                  <c:v>0.35064178399525631</c:v>
                </c:pt>
                <c:pt idx="92">
                  <c:v>0.34822445436005728</c:v>
                </c:pt>
                <c:pt idx="93">
                  <c:v>0.3456337783131353</c:v>
                </c:pt>
                <c:pt idx="94">
                  <c:v>0.34305319147438101</c:v>
                </c:pt>
                <c:pt idx="95">
                  <c:v>0.34129433817319765</c:v>
                </c:pt>
                <c:pt idx="96">
                  <c:v>0.33710123328395092</c:v>
                </c:pt>
                <c:pt idx="97">
                  <c:v>0.33546366589619436</c:v>
                </c:pt>
                <c:pt idx="98">
                  <c:v>0.33690515337970844</c:v>
                </c:pt>
                <c:pt idx="99">
                  <c:v>0.33660867531773042</c:v>
                </c:pt>
                <c:pt idx="100">
                  <c:v>0.33694166958973576</c:v>
                </c:pt>
                <c:pt idx="101">
                  <c:v>0.33656058275110973</c:v>
                </c:pt>
                <c:pt idx="102">
                  <c:v>0.33120605321636143</c:v>
                </c:pt>
                <c:pt idx="103">
                  <c:v>0.33100017518421437</c:v>
                </c:pt>
                <c:pt idx="104">
                  <c:v>0.33100339349175301</c:v>
                </c:pt>
                <c:pt idx="105">
                  <c:v>0.33282827740879994</c:v>
                </c:pt>
                <c:pt idx="106">
                  <c:v>0.33779988586276188</c:v>
                </c:pt>
                <c:pt idx="107">
                  <c:v>0.34441578107822285</c:v>
                </c:pt>
                <c:pt idx="108">
                  <c:v>0.33925905365309839</c:v>
                </c:pt>
                <c:pt idx="109">
                  <c:v>0.34345821606554056</c:v>
                </c:pt>
                <c:pt idx="110">
                  <c:v>0.34202768361103414</c:v>
                </c:pt>
                <c:pt idx="111">
                  <c:v>0.34213523331441276</c:v>
                </c:pt>
                <c:pt idx="112">
                  <c:v>0.34347744349921366</c:v>
                </c:pt>
                <c:pt idx="113">
                  <c:v>0.3444553668068393</c:v>
                </c:pt>
                <c:pt idx="114">
                  <c:v>0.34557878977268297</c:v>
                </c:pt>
                <c:pt idx="115">
                  <c:v>0.34716259596904347</c:v>
                </c:pt>
                <c:pt idx="116">
                  <c:v>0.34374213781474383</c:v>
                </c:pt>
                <c:pt idx="117">
                  <c:v>0.33928110335671635</c:v>
                </c:pt>
                <c:pt idx="118">
                  <c:v>0.33822233702790128</c:v>
                </c:pt>
                <c:pt idx="119">
                  <c:v>0.32838783241991082</c:v>
                </c:pt>
                <c:pt idx="120">
                  <c:v>0.32604184793707158</c:v>
                </c:pt>
                <c:pt idx="121">
                  <c:v>0.32336544935692441</c:v>
                </c:pt>
                <c:pt idx="122">
                  <c:v>0.32493668601570203</c:v>
                </c:pt>
                <c:pt idx="123">
                  <c:v>0.32535018413765093</c:v>
                </c:pt>
                <c:pt idx="124">
                  <c:v>0.32692111837343407</c:v>
                </c:pt>
                <c:pt idx="125">
                  <c:v>0.32677518559027441</c:v>
                </c:pt>
                <c:pt idx="126">
                  <c:v>0.32425159630712203</c:v>
                </c:pt>
                <c:pt idx="127">
                  <c:v>0.32548471395405326</c:v>
                </c:pt>
                <c:pt idx="128">
                  <c:v>0.32661162630667528</c:v>
                </c:pt>
                <c:pt idx="129">
                  <c:v>0.33029900500860482</c:v>
                </c:pt>
                <c:pt idx="130">
                  <c:v>0.33351997634314257</c:v>
                </c:pt>
                <c:pt idx="131">
                  <c:v>0.33455080511262453</c:v>
                </c:pt>
                <c:pt idx="132">
                  <c:v>0.33544573821305784</c:v>
                </c:pt>
                <c:pt idx="133">
                  <c:v>0.33375622478724332</c:v>
                </c:pt>
                <c:pt idx="134">
                  <c:v>0.33535242310579538</c:v>
                </c:pt>
                <c:pt idx="135">
                  <c:v>0.33325634692192613</c:v>
                </c:pt>
                <c:pt idx="136">
                  <c:v>0.33568330270546642</c:v>
                </c:pt>
                <c:pt idx="137">
                  <c:v>0.3357073363136327</c:v>
                </c:pt>
                <c:pt idx="138">
                  <c:v>0.33965258527918218</c:v>
                </c:pt>
                <c:pt idx="139">
                  <c:v>0.34043190817985619</c:v>
                </c:pt>
                <c:pt idx="140">
                  <c:v>0.33738167365316807</c:v>
                </c:pt>
                <c:pt idx="141">
                  <c:v>0.33346528712631346</c:v>
                </c:pt>
                <c:pt idx="142">
                  <c:v>0.33000849307112495</c:v>
                </c:pt>
                <c:pt idx="143">
                  <c:v>0.32855384418476891</c:v>
                </c:pt>
                <c:pt idx="144">
                  <c:v>0.32542408654741389</c:v>
                </c:pt>
                <c:pt idx="145">
                  <c:v>0.32364815107874029</c:v>
                </c:pt>
                <c:pt idx="146">
                  <c:v>0.32486264217586525</c:v>
                </c:pt>
                <c:pt idx="147">
                  <c:v>0.32561086602934436</c:v>
                </c:pt>
                <c:pt idx="148">
                  <c:v>0.32621154579018791</c:v>
                </c:pt>
                <c:pt idx="149">
                  <c:v>0.32187391631187418</c:v>
                </c:pt>
                <c:pt idx="150">
                  <c:v>0.32164340031315541</c:v>
                </c:pt>
                <c:pt idx="151">
                  <c:v>0.32701598154165917</c:v>
                </c:pt>
                <c:pt idx="152">
                  <c:v>0.33356104774753981</c:v>
                </c:pt>
                <c:pt idx="153">
                  <c:v>0.34049384737443528</c:v>
                </c:pt>
                <c:pt idx="154">
                  <c:v>0.3460750991531974</c:v>
                </c:pt>
                <c:pt idx="155">
                  <c:v>0.34911002453656981</c:v>
                </c:pt>
                <c:pt idx="156">
                  <c:v>0.34852185818666442</c:v>
                </c:pt>
                <c:pt idx="157">
                  <c:v>0.35185413221136386</c:v>
                </c:pt>
                <c:pt idx="158">
                  <c:v>0.35248528771358545</c:v>
                </c:pt>
                <c:pt idx="159">
                  <c:v>0.34773209620031337</c:v>
                </c:pt>
                <c:pt idx="160">
                  <c:v>0.34637038444613211</c:v>
                </c:pt>
                <c:pt idx="161">
                  <c:v>0.35354095477594616</c:v>
                </c:pt>
                <c:pt idx="162">
                  <c:v>0.35387414516923321</c:v>
                </c:pt>
                <c:pt idx="163">
                  <c:v>0.34866711564937236</c:v>
                </c:pt>
                <c:pt idx="164">
                  <c:v>0.34366616585275567</c:v>
                </c:pt>
                <c:pt idx="165">
                  <c:v>0.34108136553948104</c:v>
                </c:pt>
                <c:pt idx="166">
                  <c:v>0.34120881286204041</c:v>
                </c:pt>
                <c:pt idx="167">
                  <c:v>0.33816298378838405</c:v>
                </c:pt>
                <c:pt idx="168">
                  <c:v>0.33200173079366646</c:v>
                </c:pt>
                <c:pt idx="169">
                  <c:v>0.33202719319061585</c:v>
                </c:pt>
                <c:pt idx="170">
                  <c:v>0.332186127197453</c:v>
                </c:pt>
                <c:pt idx="171">
                  <c:v>0.33296837306270088</c:v>
                </c:pt>
                <c:pt idx="172">
                  <c:v>0.33342459450390272</c:v>
                </c:pt>
                <c:pt idx="173">
                  <c:v>0.33062247274847517</c:v>
                </c:pt>
                <c:pt idx="174">
                  <c:v>0.32793362544776988</c:v>
                </c:pt>
                <c:pt idx="175">
                  <c:v>0.32890405973572673</c:v>
                </c:pt>
                <c:pt idx="176">
                  <c:v>0.33073244916879296</c:v>
                </c:pt>
                <c:pt idx="177">
                  <c:v>0.34146461836427866</c:v>
                </c:pt>
                <c:pt idx="178">
                  <c:v>0.34690257454209611</c:v>
                </c:pt>
                <c:pt idx="179">
                  <c:v>0.34985444819502581</c:v>
                </c:pt>
                <c:pt idx="180">
                  <c:v>0.3519365332392948</c:v>
                </c:pt>
                <c:pt idx="181">
                  <c:v>0.35120788107960976</c:v>
                </c:pt>
                <c:pt idx="182">
                  <c:v>0.3536155321478735</c:v>
                </c:pt>
                <c:pt idx="183">
                  <c:v>0.34307298087630655</c:v>
                </c:pt>
                <c:pt idx="184">
                  <c:v>0.33742163321222501</c:v>
                </c:pt>
                <c:pt idx="185">
                  <c:v>0.33606556030556878</c:v>
                </c:pt>
                <c:pt idx="186">
                  <c:v>0.33825928460321075</c:v>
                </c:pt>
                <c:pt idx="187">
                  <c:v>0.33765583974903668</c:v>
                </c:pt>
                <c:pt idx="188">
                  <c:v>0.33722694841112261</c:v>
                </c:pt>
                <c:pt idx="189">
                  <c:v>0.33160260845469303</c:v>
                </c:pt>
                <c:pt idx="190">
                  <c:v>0.32698534502409282</c:v>
                </c:pt>
                <c:pt idx="191">
                  <c:v>0.3228343733675143</c:v>
                </c:pt>
                <c:pt idx="192">
                  <c:v>0.31812420744527375</c:v>
                </c:pt>
                <c:pt idx="193">
                  <c:v>0.31835891525647053</c:v>
                </c:pt>
                <c:pt idx="194">
                  <c:v>0.31959516994610815</c:v>
                </c:pt>
                <c:pt idx="195">
                  <c:v>0.31712777730008235</c:v>
                </c:pt>
                <c:pt idx="196">
                  <c:v>0.31667530812399741</c:v>
                </c:pt>
                <c:pt idx="197">
                  <c:v>0.31301857651373355</c:v>
                </c:pt>
                <c:pt idx="198">
                  <c:v>0.31182343370750715</c:v>
                </c:pt>
                <c:pt idx="199">
                  <c:v>0.31551623168834525</c:v>
                </c:pt>
                <c:pt idx="200">
                  <c:v>0.31972865096231018</c:v>
                </c:pt>
                <c:pt idx="201">
                  <c:v>0.3267587503071433</c:v>
                </c:pt>
                <c:pt idx="202">
                  <c:v>0.32923035710735754</c:v>
                </c:pt>
                <c:pt idx="203">
                  <c:v>0.32874742366566867</c:v>
                </c:pt>
                <c:pt idx="204">
                  <c:v>0.32889249664017672</c:v>
                </c:pt>
                <c:pt idx="205">
                  <c:v>0.33173813239422539</c:v>
                </c:pt>
                <c:pt idx="206">
                  <c:v>0.32812946022717687</c:v>
                </c:pt>
                <c:pt idx="207">
                  <c:v>0.32378133227369216</c:v>
                </c:pt>
                <c:pt idx="208">
                  <c:v>0.32401156863446773</c:v>
                </c:pt>
                <c:pt idx="209">
                  <c:v>0.33127249815911347</c:v>
                </c:pt>
                <c:pt idx="210">
                  <c:v>0.33628322646422693</c:v>
                </c:pt>
                <c:pt idx="211">
                  <c:v>0.33595008389899206</c:v>
                </c:pt>
                <c:pt idx="212">
                  <c:v>0.33232628684997934</c:v>
                </c:pt>
                <c:pt idx="213">
                  <c:v>0.32813058117144461</c:v>
                </c:pt>
                <c:pt idx="214">
                  <c:v>0.32289062022879012</c:v>
                </c:pt>
                <c:pt idx="215">
                  <c:v>0.32112146349235066</c:v>
                </c:pt>
                <c:pt idx="216">
                  <c:v>0.31715204238744671</c:v>
                </c:pt>
                <c:pt idx="217">
                  <c:v>0.31410292883905711</c:v>
                </c:pt>
                <c:pt idx="218">
                  <c:v>0.31557477437801268</c:v>
                </c:pt>
                <c:pt idx="219">
                  <c:v>0.31812636098619945</c:v>
                </c:pt>
                <c:pt idx="220">
                  <c:v>0.31708406817851104</c:v>
                </c:pt>
                <c:pt idx="221">
                  <c:v>0.31406430069538516</c:v>
                </c:pt>
                <c:pt idx="222">
                  <c:v>0.313066514179973</c:v>
                </c:pt>
                <c:pt idx="223">
                  <c:v>0.31368302437060008</c:v>
                </c:pt>
                <c:pt idx="224">
                  <c:v>0.31733143266168734</c:v>
                </c:pt>
                <c:pt idx="225">
                  <c:v>0.32688023700774865</c:v>
                </c:pt>
                <c:pt idx="226">
                  <c:v>0.32873621255650493</c:v>
                </c:pt>
                <c:pt idx="227">
                  <c:v>0.30569826855369453</c:v>
                </c:pt>
                <c:pt idx="228">
                  <c:v>0.33297229062513817</c:v>
                </c:pt>
                <c:pt idx="229">
                  <c:v>0.33703883270608292</c:v>
                </c:pt>
                <c:pt idx="230">
                  <c:v>0.336814281298211</c:v>
                </c:pt>
                <c:pt idx="231">
                  <c:v>0.33780139771830481</c:v>
                </c:pt>
                <c:pt idx="232">
                  <c:v>0.33523756859004661</c:v>
                </c:pt>
                <c:pt idx="233">
                  <c:v>0.33613066931553287</c:v>
                </c:pt>
                <c:pt idx="234">
                  <c:v>0.34103712086933669</c:v>
                </c:pt>
                <c:pt idx="235">
                  <c:v>0.33732081675656711</c:v>
                </c:pt>
                <c:pt idx="236">
                  <c:v>0.33318456339801461</c:v>
                </c:pt>
                <c:pt idx="237">
                  <c:v>0.3267945474950823</c:v>
                </c:pt>
                <c:pt idx="238">
                  <c:v>0.32165184693617627</c:v>
                </c:pt>
                <c:pt idx="239">
                  <c:v>0.31647362080236208</c:v>
                </c:pt>
                <c:pt idx="240">
                  <c:v>0.30971651057298816</c:v>
                </c:pt>
                <c:pt idx="241">
                  <c:v>0.31088753754557202</c:v>
                </c:pt>
                <c:pt idx="242">
                  <c:v>0.17010357203468068</c:v>
                </c:pt>
                <c:pt idx="243">
                  <c:v>2.7929435725092676E-6</c:v>
                </c:pt>
                <c:pt idx="244">
                  <c:v>2.1701985884496635E-6</c:v>
                </c:pt>
                <c:pt idx="245">
                  <c:v>2.1823933724134098E-6</c:v>
                </c:pt>
                <c:pt idx="246">
                  <c:v>2.1880134819141439E-6</c:v>
                </c:pt>
                <c:pt idx="247">
                  <c:v>2.1965598276294801E-6</c:v>
                </c:pt>
                <c:pt idx="248">
                  <c:v>2.1610350006971031E-6</c:v>
                </c:pt>
                <c:pt idx="249">
                  <c:v>2.0933150155184421E-6</c:v>
                </c:pt>
                <c:pt idx="250">
                  <c:v>1.9431660835512751E-6</c:v>
                </c:pt>
                <c:pt idx="251">
                  <c:v>2.0130721126405135E-6</c:v>
                </c:pt>
                <c:pt idx="252">
                  <c:v>2.37011318418902E-6</c:v>
                </c:pt>
                <c:pt idx="253">
                  <c:v>2.4513014873416352E-6</c:v>
                </c:pt>
                <c:pt idx="254">
                  <c:v>2.4963863642227998E-6</c:v>
                </c:pt>
                <c:pt idx="255">
                  <c:v>2.4564594578975601E-6</c:v>
                </c:pt>
                <c:pt idx="256">
                  <c:v>2.4671115599007346E-6</c:v>
                </c:pt>
                <c:pt idx="257">
                  <c:v>2.4638431757479094E-6</c:v>
                </c:pt>
                <c:pt idx="258">
                  <c:v>2.4591416156250792E-6</c:v>
                </c:pt>
                <c:pt idx="259">
                  <c:v>2.4512249562421136E-6</c:v>
                </c:pt>
                <c:pt idx="260">
                  <c:v>2.5034602664706631E-6</c:v>
                </c:pt>
                <c:pt idx="261">
                  <c:v>2.3753796822121893E-6</c:v>
                </c:pt>
                <c:pt idx="262">
                  <c:v>2.0517710789286805E-6</c:v>
                </c:pt>
                <c:pt idx="263">
                  <c:v>9.1405878982162417E-2</c:v>
                </c:pt>
                <c:pt idx="264">
                  <c:v>0.31084475419613544</c:v>
                </c:pt>
                <c:pt idx="265">
                  <c:v>0.30872978214517194</c:v>
                </c:pt>
                <c:pt idx="266">
                  <c:v>0.31219227559600388</c:v>
                </c:pt>
                <c:pt idx="267">
                  <c:v>0.30985156988286694</c:v>
                </c:pt>
                <c:pt idx="268">
                  <c:v>0.31058623065980484</c:v>
                </c:pt>
                <c:pt idx="269">
                  <c:v>0.30800329530619813</c:v>
                </c:pt>
                <c:pt idx="270">
                  <c:v>0.2993989632184112</c:v>
                </c:pt>
                <c:pt idx="271">
                  <c:v>0.29836204685421169</c:v>
                </c:pt>
                <c:pt idx="272">
                  <c:v>0.30012160536047933</c:v>
                </c:pt>
                <c:pt idx="273">
                  <c:v>0.30770368387141284</c:v>
                </c:pt>
                <c:pt idx="274">
                  <c:v>0.31305852499661752</c:v>
                </c:pt>
                <c:pt idx="275">
                  <c:v>0.31535766313383234</c:v>
                </c:pt>
                <c:pt idx="276">
                  <c:v>0.31654911414993714</c:v>
                </c:pt>
                <c:pt idx="277">
                  <c:v>0.31267572906701624</c:v>
                </c:pt>
                <c:pt idx="278">
                  <c:v>0.31660236453654272</c:v>
                </c:pt>
                <c:pt idx="279">
                  <c:v>0.31539035297873314</c:v>
                </c:pt>
                <c:pt idx="280">
                  <c:v>0.31931249430440362</c:v>
                </c:pt>
                <c:pt idx="281">
                  <c:v>0.32108637780884075</c:v>
                </c:pt>
                <c:pt idx="282">
                  <c:v>0.3254391525131885</c:v>
                </c:pt>
                <c:pt idx="283">
                  <c:v>0.32654034336904675</c:v>
                </c:pt>
                <c:pt idx="284">
                  <c:v>0.31890380338232038</c:v>
                </c:pt>
                <c:pt idx="285">
                  <c:v>0.31605766975934702</c:v>
                </c:pt>
                <c:pt idx="286">
                  <c:v>0.30775915434206852</c:v>
                </c:pt>
                <c:pt idx="287">
                  <c:v>0.301972460453173</c:v>
                </c:pt>
                <c:pt idx="288">
                  <c:v>0.29808925851718343</c:v>
                </c:pt>
                <c:pt idx="289">
                  <c:v>0.29213641455392408</c:v>
                </c:pt>
                <c:pt idx="290">
                  <c:v>0.28865917758157816</c:v>
                </c:pt>
                <c:pt idx="291">
                  <c:v>0.28877784394681266</c:v>
                </c:pt>
                <c:pt idx="292">
                  <c:v>0.29096701204794628</c:v>
                </c:pt>
                <c:pt idx="293">
                  <c:v>0.28839968531726601</c:v>
                </c:pt>
                <c:pt idx="294">
                  <c:v>0.28459726741409352</c:v>
                </c:pt>
                <c:pt idx="295">
                  <c:v>0.28282374089146789</c:v>
                </c:pt>
                <c:pt idx="296">
                  <c:v>0.28021045652682586</c:v>
                </c:pt>
                <c:pt idx="297">
                  <c:v>0.29287814237692489</c:v>
                </c:pt>
                <c:pt idx="298">
                  <c:v>0.30405082166614333</c:v>
                </c:pt>
                <c:pt idx="299">
                  <c:v>0.30945826840778229</c:v>
                </c:pt>
                <c:pt idx="300">
                  <c:v>0.30721656892986515</c:v>
                </c:pt>
                <c:pt idx="301">
                  <c:v>0.30606401368225039</c:v>
                </c:pt>
                <c:pt idx="302">
                  <c:v>0.31089068871002584</c:v>
                </c:pt>
                <c:pt idx="303">
                  <c:v>0.30777789205558781</c:v>
                </c:pt>
                <c:pt idx="304">
                  <c:v>0.30574321582287772</c:v>
                </c:pt>
                <c:pt idx="305">
                  <c:v>0.30863437495826984</c:v>
                </c:pt>
                <c:pt idx="306">
                  <c:v>0.31590978937980396</c:v>
                </c:pt>
                <c:pt idx="307">
                  <c:v>0.31513895973215267</c:v>
                </c:pt>
                <c:pt idx="308">
                  <c:v>0.30866031887010048</c:v>
                </c:pt>
                <c:pt idx="309">
                  <c:v>0.30229169577013154</c:v>
                </c:pt>
                <c:pt idx="310">
                  <c:v>0.29831017164262236</c:v>
                </c:pt>
                <c:pt idx="311">
                  <c:v>0.29339637924364326</c:v>
                </c:pt>
                <c:pt idx="312">
                  <c:v>0.28906234238535888</c:v>
                </c:pt>
                <c:pt idx="313">
                  <c:v>0.28651046775961408</c:v>
                </c:pt>
                <c:pt idx="314">
                  <c:v>0.28817831748520961</c:v>
                </c:pt>
                <c:pt idx="315">
                  <c:v>0.28782614991101008</c:v>
                </c:pt>
                <c:pt idx="316">
                  <c:v>0.28963110648643836</c:v>
                </c:pt>
                <c:pt idx="317">
                  <c:v>0.29009744093720197</c:v>
                </c:pt>
                <c:pt idx="318">
                  <c:v>0.28473215443483119</c:v>
                </c:pt>
                <c:pt idx="319">
                  <c:v>0.28898098852357368</c:v>
                </c:pt>
                <c:pt idx="320">
                  <c:v>0.29600633988108155</c:v>
                </c:pt>
                <c:pt idx="321">
                  <c:v>0.30666689152775933</c:v>
                </c:pt>
                <c:pt idx="322">
                  <c:v>0.31414811298297102</c:v>
                </c:pt>
                <c:pt idx="323">
                  <c:v>0.3180512463746446</c:v>
                </c:pt>
                <c:pt idx="324">
                  <c:v>0.31785465203935781</c:v>
                </c:pt>
                <c:pt idx="325">
                  <c:v>0.31147027611016592</c:v>
                </c:pt>
                <c:pt idx="326">
                  <c:v>0.31403264777414219</c:v>
                </c:pt>
                <c:pt idx="327">
                  <c:v>0.31765187571670733</c:v>
                </c:pt>
                <c:pt idx="328">
                  <c:v>0.31857371119580979</c:v>
                </c:pt>
                <c:pt idx="329">
                  <c:v>0.3243852305012711</c:v>
                </c:pt>
                <c:pt idx="330">
                  <c:v>0.32720727253166815</c:v>
                </c:pt>
                <c:pt idx="331">
                  <c:v>0.32486998850828397</c:v>
                </c:pt>
                <c:pt idx="332">
                  <c:v>0.32548490617160597</c:v>
                </c:pt>
                <c:pt idx="333">
                  <c:v>0.32063067213184226</c:v>
                </c:pt>
                <c:pt idx="334">
                  <c:v>0.31991033686585324</c:v>
                </c:pt>
                <c:pt idx="335">
                  <c:v>0.31464620462741527</c:v>
                </c:pt>
                <c:pt idx="336">
                  <c:v>0.31243160576368395</c:v>
                </c:pt>
                <c:pt idx="337">
                  <c:v>0.30974239876330234</c:v>
                </c:pt>
                <c:pt idx="338">
                  <c:v>0.31107567807042835</c:v>
                </c:pt>
                <c:pt idx="339">
                  <c:v>0.30539939423220958</c:v>
                </c:pt>
                <c:pt idx="340">
                  <c:v>0.30703854047046203</c:v>
                </c:pt>
                <c:pt idx="341">
                  <c:v>0.30472130521597013</c:v>
                </c:pt>
                <c:pt idx="342">
                  <c:v>0.29959871372973307</c:v>
                </c:pt>
                <c:pt idx="343">
                  <c:v>0.30418335179082334</c:v>
                </c:pt>
                <c:pt idx="344">
                  <c:v>0.30850089022439753</c:v>
                </c:pt>
                <c:pt idx="345">
                  <c:v>0.31095575030148226</c:v>
                </c:pt>
                <c:pt idx="346">
                  <c:v>0.31830818268112754</c:v>
                </c:pt>
                <c:pt idx="347">
                  <c:v>0.31961799259301388</c:v>
                </c:pt>
                <c:pt idx="348">
                  <c:v>0.32567052081766235</c:v>
                </c:pt>
                <c:pt idx="349">
                  <c:v>0.32238172963037326</c:v>
                </c:pt>
                <c:pt idx="350">
                  <c:v>0.32297314110367026</c:v>
                </c:pt>
                <c:pt idx="351">
                  <c:v>0.32138817313588286</c:v>
                </c:pt>
                <c:pt idx="352">
                  <c:v>0.31767030707959021</c:v>
                </c:pt>
                <c:pt idx="353">
                  <c:v>0.32281474298793122</c:v>
                </c:pt>
                <c:pt idx="354">
                  <c:v>0.32723250814371579</c:v>
                </c:pt>
                <c:pt idx="355">
                  <c:v>0.32847223737299219</c:v>
                </c:pt>
                <c:pt idx="356">
                  <c:v>0.3218702138215177</c:v>
                </c:pt>
                <c:pt idx="357">
                  <c:v>0.31586008720387065</c:v>
                </c:pt>
                <c:pt idx="358">
                  <c:v>0.31577692814853547</c:v>
                </c:pt>
                <c:pt idx="359">
                  <c:v>0.31199605390315344</c:v>
                </c:pt>
                <c:pt idx="360">
                  <c:v>0.30673941093057816</c:v>
                </c:pt>
                <c:pt idx="361">
                  <c:v>0.30398070935716609</c:v>
                </c:pt>
                <c:pt idx="362">
                  <c:v>0.30565054774270323</c:v>
                </c:pt>
                <c:pt idx="363">
                  <c:v>0.30724438479513627</c:v>
                </c:pt>
                <c:pt idx="364">
                  <c:v>0.30701388153421882</c:v>
                </c:pt>
                <c:pt idx="365">
                  <c:v>0.30447414005612311</c:v>
                </c:pt>
                <c:pt idx="366">
                  <c:v>0.29763514936800706</c:v>
                </c:pt>
                <c:pt idx="367">
                  <c:v>0.30130917806684243</c:v>
                </c:pt>
                <c:pt idx="368">
                  <c:v>0.30576192400981145</c:v>
                </c:pt>
                <c:pt idx="369">
                  <c:v>0.31413656456606048</c:v>
                </c:pt>
                <c:pt idx="370">
                  <c:v>0.31705282654469574</c:v>
                </c:pt>
                <c:pt idx="371">
                  <c:v>0.32021039752101099</c:v>
                </c:pt>
                <c:pt idx="372">
                  <c:v>0.32282693110184668</c:v>
                </c:pt>
                <c:pt idx="373">
                  <c:v>0.32111354222641109</c:v>
                </c:pt>
                <c:pt idx="374">
                  <c:v>0.31988055920480035</c:v>
                </c:pt>
                <c:pt idx="375">
                  <c:v>0.31658608268109434</c:v>
                </c:pt>
                <c:pt idx="376">
                  <c:v>0.31841896841366846</c:v>
                </c:pt>
                <c:pt idx="377">
                  <c:v>0.32644929711790205</c:v>
                </c:pt>
                <c:pt idx="378">
                  <c:v>0.32982663277835389</c:v>
                </c:pt>
                <c:pt idx="379">
                  <c:v>0.33038388554504833</c:v>
                </c:pt>
                <c:pt idx="380">
                  <c:v>0.32756294858030105</c:v>
                </c:pt>
                <c:pt idx="381">
                  <c:v>0.32108862999095722</c:v>
                </c:pt>
                <c:pt idx="382">
                  <c:v>0.3184620364808437</c:v>
                </c:pt>
                <c:pt idx="383">
                  <c:v>0.31289845209729023</c:v>
                </c:pt>
                <c:pt idx="384">
                  <c:v>0.30791971485348746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0A-4DFC-9374-76AD1BC75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7651072"/>
        <c:axId val="106786752"/>
      </c:barChart>
      <c:catAx>
        <c:axId val="107651072"/>
        <c:scaling>
          <c:orientation val="minMax"/>
        </c:scaling>
        <c:delete val="0"/>
        <c:axPos val="b"/>
        <c:minorGridlines/>
        <c:majorTickMark val="out"/>
        <c:minorTickMark val="none"/>
        <c:tickLblPos val="nextTo"/>
        <c:txPr>
          <a:bodyPr/>
          <a:lstStyle/>
          <a:p>
            <a:pPr>
              <a:defRPr sz="500"/>
            </a:pPr>
            <a:endParaRPr lang="ru-RU"/>
          </a:p>
        </c:txPr>
        <c:crossAx val="106786752"/>
        <c:crosses val="autoZero"/>
        <c:auto val="1"/>
        <c:lblAlgn val="ctr"/>
        <c:lblOffset val="100"/>
        <c:tickLblSkip val="1"/>
        <c:tickMarkSkip val="48"/>
        <c:noMultiLvlLbl val="0"/>
      </c:catAx>
      <c:valAx>
        <c:axId val="106786752"/>
        <c:scaling>
          <c:orientation val="minMax"/>
          <c:max val="1"/>
          <c:min val="0"/>
        </c:scaling>
        <c:delete val="0"/>
        <c:axPos val="l"/>
        <c:majorGridlines/>
        <c:minorGridlines/>
        <c:numFmt formatCode="0%" sourceLinked="0"/>
        <c:majorTickMark val="out"/>
        <c:minorTickMark val="none"/>
        <c:tickLblPos val="nextTo"/>
        <c:crossAx val="107651072"/>
        <c:crosses val="autoZero"/>
        <c:crossBetween val="between"/>
        <c:majorUnit val="0.1"/>
        <c:min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Технич потери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</c:spPr>
          <c:invertIfNegative val="0"/>
          <c:val>
            <c:numRef>
              <c:f>'ВЛ-110кВ_СТЭЦ-ПС_Мера'!$Z$14:$Z$398</c:f>
              <c:numCache>
                <c:formatCode>#,##0.00</c:formatCode>
                <c:ptCount val="385"/>
                <c:pt idx="0">
                  <c:v>40.177203419998982</c:v>
                </c:pt>
                <c:pt idx="1">
                  <c:v>40.177206724540632</c:v>
                </c:pt>
                <c:pt idx="2">
                  <c:v>40.177208651621363</c:v>
                </c:pt>
                <c:pt idx="3">
                  <c:v>40.177203895156744</c:v>
                </c:pt>
                <c:pt idx="4">
                  <c:v>40.177204512922522</c:v>
                </c:pt>
                <c:pt idx="5">
                  <c:v>40.177205017611797</c:v>
                </c:pt>
                <c:pt idx="6">
                  <c:v>40.17720614141313</c:v>
                </c:pt>
                <c:pt idx="7">
                  <c:v>40.17720701245328</c:v>
                </c:pt>
                <c:pt idx="8">
                  <c:v>40.177205986077254</c:v>
                </c:pt>
                <c:pt idx="9">
                  <c:v>40.177206264412817</c:v>
                </c:pt>
                <c:pt idx="10">
                  <c:v>40.177191766564832</c:v>
                </c:pt>
                <c:pt idx="11">
                  <c:v>40.177218842778117</c:v>
                </c:pt>
                <c:pt idx="12">
                  <c:v>40.177231483428933</c:v>
                </c:pt>
                <c:pt idx="13">
                  <c:v>40.177232419298285</c:v>
                </c:pt>
                <c:pt idx="14">
                  <c:v>40.177231195503509</c:v>
                </c:pt>
                <c:pt idx="15">
                  <c:v>40.177222901759201</c:v>
                </c:pt>
                <c:pt idx="16">
                  <c:v>40.177224631323909</c:v>
                </c:pt>
                <c:pt idx="17">
                  <c:v>40.177227869270794</c:v>
                </c:pt>
                <c:pt idx="18">
                  <c:v>40.177230230527293</c:v>
                </c:pt>
                <c:pt idx="19">
                  <c:v>40.177229958447924</c:v>
                </c:pt>
                <c:pt idx="20">
                  <c:v>40.177232058385684</c:v>
                </c:pt>
                <c:pt idx="21">
                  <c:v>40.177238909930651</c:v>
                </c:pt>
                <c:pt idx="22">
                  <c:v>40.177241404743512</c:v>
                </c:pt>
                <c:pt idx="23">
                  <c:v>40.177250942214215</c:v>
                </c:pt>
                <c:pt idx="24">
                  <c:v>40.177226372016797</c:v>
                </c:pt>
                <c:pt idx="25">
                  <c:v>40.177195112880369</c:v>
                </c:pt>
                <c:pt idx="26">
                  <c:v>40.177203620915407</c:v>
                </c:pt>
                <c:pt idx="27">
                  <c:v>41.552497045520361</c:v>
                </c:pt>
                <c:pt idx="28">
                  <c:v>205.27111933461134</c:v>
                </c:pt>
                <c:pt idx="29">
                  <c:v>214.71876494403386</c:v>
                </c:pt>
                <c:pt idx="30">
                  <c:v>205.04459532553184</c:v>
                </c:pt>
                <c:pt idx="31">
                  <c:v>210.6933372106505</c:v>
                </c:pt>
                <c:pt idx="32">
                  <c:v>222.27542658811578</c:v>
                </c:pt>
                <c:pt idx="33">
                  <c:v>243.03813019904965</c:v>
                </c:pt>
                <c:pt idx="34">
                  <c:v>262.45563181852896</c:v>
                </c:pt>
                <c:pt idx="35">
                  <c:v>272.57518197155093</c:v>
                </c:pt>
                <c:pt idx="36">
                  <c:v>266.02014873987702</c:v>
                </c:pt>
                <c:pt idx="37">
                  <c:v>257.90251671152146</c:v>
                </c:pt>
                <c:pt idx="38">
                  <c:v>264.23178915779442</c:v>
                </c:pt>
                <c:pt idx="39">
                  <c:v>264.52988673998311</c:v>
                </c:pt>
                <c:pt idx="40">
                  <c:v>271.33561951653149</c:v>
                </c:pt>
                <c:pt idx="41">
                  <c:v>275.35757778522276</c:v>
                </c:pt>
                <c:pt idx="42">
                  <c:v>279.39167141782821</c:v>
                </c:pt>
                <c:pt idx="43">
                  <c:v>256.00031701980714</c:v>
                </c:pt>
                <c:pt idx="44">
                  <c:v>267.81472598759655</c:v>
                </c:pt>
                <c:pt idx="45">
                  <c:v>252.2579679762888</c:v>
                </c:pt>
                <c:pt idx="46">
                  <c:v>239.37288082984549</c:v>
                </c:pt>
                <c:pt idx="47">
                  <c:v>228.87828867796583</c:v>
                </c:pt>
                <c:pt idx="48">
                  <c:v>215.77289479967803</c:v>
                </c:pt>
                <c:pt idx="49">
                  <c:v>212.37630322148493</c:v>
                </c:pt>
                <c:pt idx="50">
                  <c:v>215.41929382091598</c:v>
                </c:pt>
                <c:pt idx="51">
                  <c:v>214.46220326759237</c:v>
                </c:pt>
                <c:pt idx="52">
                  <c:v>222.26538649849195</c:v>
                </c:pt>
                <c:pt idx="53">
                  <c:v>223.57319817616747</c:v>
                </c:pt>
                <c:pt idx="54">
                  <c:v>206.71350484135169</c:v>
                </c:pt>
                <c:pt idx="55">
                  <c:v>217.27353378695798</c:v>
                </c:pt>
                <c:pt idx="56">
                  <c:v>229.70737116008786</c:v>
                </c:pt>
                <c:pt idx="57">
                  <c:v>251.247501059662</c:v>
                </c:pt>
                <c:pt idx="58">
                  <c:v>267.97289649441063</c:v>
                </c:pt>
                <c:pt idx="59">
                  <c:v>273.60949941852584</c:v>
                </c:pt>
                <c:pt idx="60">
                  <c:v>270.18131547020693</c:v>
                </c:pt>
                <c:pt idx="61">
                  <c:v>270.85953436927031</c:v>
                </c:pt>
                <c:pt idx="62">
                  <c:v>282.93574695129382</c:v>
                </c:pt>
                <c:pt idx="63">
                  <c:v>276.65793661308521</c:v>
                </c:pt>
                <c:pt idx="64">
                  <c:v>281.79187315212914</c:v>
                </c:pt>
                <c:pt idx="65">
                  <c:v>280.17958407147489</c:v>
                </c:pt>
                <c:pt idx="66">
                  <c:v>286.61585952849669</c:v>
                </c:pt>
                <c:pt idx="67">
                  <c:v>283.00829898477957</c:v>
                </c:pt>
                <c:pt idx="68">
                  <c:v>268.49702793132536</c:v>
                </c:pt>
                <c:pt idx="69">
                  <c:v>251.04239373239301</c:v>
                </c:pt>
                <c:pt idx="70">
                  <c:v>241.72597438569341</c:v>
                </c:pt>
                <c:pt idx="71">
                  <c:v>232.28078091643363</c:v>
                </c:pt>
                <c:pt idx="72">
                  <c:v>214.98345982727369</c:v>
                </c:pt>
                <c:pt idx="73">
                  <c:v>211.81602964014232</c:v>
                </c:pt>
                <c:pt idx="74">
                  <c:v>218.01577077834443</c:v>
                </c:pt>
                <c:pt idx="75">
                  <c:v>215.45198773322051</c:v>
                </c:pt>
                <c:pt idx="76">
                  <c:v>218.64417342779234</c:v>
                </c:pt>
                <c:pt idx="77">
                  <c:v>214.97072799624453</c:v>
                </c:pt>
                <c:pt idx="78">
                  <c:v>201.22716854593165</c:v>
                </c:pt>
                <c:pt idx="79">
                  <c:v>201.79338579850253</c:v>
                </c:pt>
                <c:pt idx="80">
                  <c:v>219.8959937944731</c:v>
                </c:pt>
                <c:pt idx="81">
                  <c:v>242.32191967790095</c:v>
                </c:pt>
                <c:pt idx="82">
                  <c:v>267.41741818483791</c:v>
                </c:pt>
                <c:pt idx="83">
                  <c:v>274.41109522584139</c:v>
                </c:pt>
                <c:pt idx="84">
                  <c:v>271.47724227992092</c:v>
                </c:pt>
                <c:pt idx="85">
                  <c:v>268.99068386278054</c:v>
                </c:pt>
                <c:pt idx="86">
                  <c:v>268.27166335350671</c:v>
                </c:pt>
                <c:pt idx="87">
                  <c:v>273.95844924383914</c:v>
                </c:pt>
                <c:pt idx="88">
                  <c:v>273.2360912013927</c:v>
                </c:pt>
                <c:pt idx="89">
                  <c:v>275.45994965440195</c:v>
                </c:pt>
                <c:pt idx="90">
                  <c:v>274.47814882307034</c:v>
                </c:pt>
                <c:pt idx="91">
                  <c:v>282.02106758633261</c:v>
                </c:pt>
                <c:pt idx="92">
                  <c:v>270.59744092663141</c:v>
                </c:pt>
                <c:pt idx="93">
                  <c:v>259.35258471079118</c:v>
                </c:pt>
                <c:pt idx="94">
                  <c:v>249.05510701091734</c:v>
                </c:pt>
                <c:pt idx="95">
                  <c:v>242.49853607758695</c:v>
                </c:pt>
                <c:pt idx="96">
                  <c:v>228.19264495488707</c:v>
                </c:pt>
                <c:pt idx="97">
                  <c:v>223.05855611691831</c:v>
                </c:pt>
                <c:pt idx="98">
                  <c:v>227.56533202066566</c:v>
                </c:pt>
                <c:pt idx="99">
                  <c:v>226.6234156768858</c:v>
                </c:pt>
                <c:pt idx="100">
                  <c:v>227.68189280911042</c:v>
                </c:pt>
                <c:pt idx="101">
                  <c:v>226.47136760338628</c:v>
                </c:pt>
                <c:pt idx="102">
                  <c:v>210.74180574545287</c:v>
                </c:pt>
                <c:pt idx="103">
                  <c:v>210.18096071151871</c:v>
                </c:pt>
                <c:pt idx="104">
                  <c:v>210.18970469644398</c:v>
                </c:pt>
                <c:pt idx="105">
                  <c:v>215.26911540135711</c:v>
                </c:pt>
                <c:pt idx="106">
                  <c:v>230.45655391814773</c:v>
                </c:pt>
                <c:pt idx="107">
                  <c:v>254.3868536230367</c:v>
                </c:pt>
                <c:pt idx="108">
                  <c:v>235.33458533086437</c:v>
                </c:pt>
                <c:pt idx="109">
                  <c:v>250.61614893694167</c:v>
                </c:pt>
                <c:pt idx="110">
                  <c:v>245.18929723702601</c:v>
                </c:pt>
                <c:pt idx="111">
                  <c:v>245.58900797207102</c:v>
                </c:pt>
                <c:pt idx="112">
                  <c:v>250.69074825263272</c:v>
                </c:pt>
                <c:pt idx="113">
                  <c:v>254.5452114568958</c:v>
                </c:pt>
                <c:pt idx="114">
                  <c:v>259.12416539646392</c:v>
                </c:pt>
                <c:pt idx="115">
                  <c:v>265.87089780984024</c:v>
                </c:pt>
                <c:pt idx="116">
                  <c:v>251.72231208426351</c:v>
                </c:pt>
                <c:pt idx="117">
                  <c:v>235.40990158100703</c:v>
                </c:pt>
                <c:pt idx="118">
                  <c:v>231.84764678912074</c:v>
                </c:pt>
                <c:pt idx="119">
                  <c:v>203.31773239780296</c:v>
                </c:pt>
                <c:pt idx="120">
                  <c:v>197.52884918724405</c:v>
                </c:pt>
                <c:pt idx="121">
                  <c:v>191.3179949559302</c:v>
                </c:pt>
                <c:pt idx="122">
                  <c:v>194.91552917659146</c:v>
                </c:pt>
                <c:pt idx="123">
                  <c:v>195.88509478143214</c:v>
                </c:pt>
                <c:pt idx="124">
                  <c:v>199.65909888681483</c:v>
                </c:pt>
                <c:pt idx="125">
                  <c:v>199.30233581862461</c:v>
                </c:pt>
                <c:pt idx="126">
                  <c:v>193.33028303173751</c:v>
                </c:pt>
                <c:pt idx="127">
                  <c:v>196.20264127069825</c:v>
                </c:pt>
                <c:pt idx="128">
                  <c:v>198.9040077644076</c:v>
                </c:pt>
                <c:pt idx="129">
                  <c:v>208.29327957941473</c:v>
                </c:pt>
                <c:pt idx="130">
                  <c:v>217.25986097526828</c:v>
                </c:pt>
                <c:pt idx="131">
                  <c:v>220.29668654497317</c:v>
                </c:pt>
                <c:pt idx="132">
                  <c:v>223.00364175000908</c:v>
                </c:pt>
                <c:pt idx="133">
                  <c:v>217.94835056217306</c:v>
                </c:pt>
                <c:pt idx="134">
                  <c:v>222.71824878448103</c:v>
                </c:pt>
                <c:pt idx="135">
                  <c:v>216.49674815720499</c:v>
                </c:pt>
                <c:pt idx="136">
                  <c:v>223.73355339268596</c:v>
                </c:pt>
                <c:pt idx="137">
                  <c:v>223.80766535506569</c:v>
                </c:pt>
                <c:pt idx="138">
                  <c:v>236.68616655647617</c:v>
                </c:pt>
                <c:pt idx="139">
                  <c:v>239.40966327856557</c:v>
                </c:pt>
                <c:pt idx="140">
                  <c:v>229.0959547133462</c:v>
                </c:pt>
                <c:pt idx="141">
                  <c:v>217.10110857606074</c:v>
                </c:pt>
                <c:pt idx="142">
                  <c:v>207.52116490943553</c:v>
                </c:pt>
                <c:pt idx="143">
                  <c:v>203.74038782725708</c:v>
                </c:pt>
                <c:pt idx="144">
                  <c:v>196.05940676024915</c:v>
                </c:pt>
                <c:pt idx="145">
                  <c:v>191.95535530426463</c:v>
                </c:pt>
                <c:pt idx="146">
                  <c:v>194.7429337441618</c:v>
                </c:pt>
                <c:pt idx="147">
                  <c:v>196.50135839099482</c:v>
                </c:pt>
                <c:pt idx="148">
                  <c:v>197.93640325119225</c:v>
                </c:pt>
                <c:pt idx="149">
                  <c:v>188.02475570716453</c:v>
                </c:pt>
                <c:pt idx="150">
                  <c:v>187.52596321917451</c:v>
                </c:pt>
                <c:pt idx="151">
                  <c:v>199.89170404434947</c:v>
                </c:pt>
                <c:pt idx="152">
                  <c:v>217.37923784080641</c:v>
                </c:pt>
                <c:pt idx="153">
                  <c:v>239.62884655931418</c:v>
                </c:pt>
                <c:pt idx="154">
                  <c:v>261.20070261671765</c:v>
                </c:pt>
                <c:pt idx="155">
                  <c:v>274.67172672447884</c:v>
                </c:pt>
                <c:pt idx="156">
                  <c:v>271.95197274236011</c:v>
                </c:pt>
                <c:pt idx="157">
                  <c:v>288.12739732829095</c:v>
                </c:pt>
                <c:pt idx="158">
                  <c:v>291.41399825588996</c:v>
                </c:pt>
                <c:pt idx="159">
                  <c:v>268.38482977408836</c:v>
                </c:pt>
                <c:pt idx="160">
                  <c:v>262.45225503856165</c:v>
                </c:pt>
                <c:pt idx="161">
                  <c:v>297.08490120216885</c:v>
                </c:pt>
                <c:pt idx="162">
                  <c:v>298.92165194407306</c:v>
                </c:pt>
                <c:pt idx="163">
                  <c:v>272.61856582604628</c:v>
                </c:pt>
                <c:pt idx="164">
                  <c:v>251.42535583526859</c:v>
                </c:pt>
                <c:pt idx="165">
                  <c:v>241.72827443831056</c:v>
                </c:pt>
                <c:pt idx="166">
                  <c:v>242.18861878227057</c:v>
                </c:pt>
                <c:pt idx="167">
                  <c:v>231.65117689933041</c:v>
                </c:pt>
                <c:pt idx="168">
                  <c:v>212.93809067148183</c:v>
                </c:pt>
                <c:pt idx="169">
                  <c:v>213.00913788276353</c:v>
                </c:pt>
                <c:pt idx="170">
                  <c:v>213.45369333488725</c:v>
                </c:pt>
                <c:pt idx="171">
                  <c:v>215.66933475333764</c:v>
                </c:pt>
                <c:pt idx="172">
                  <c:v>216.98313770447567</c:v>
                </c:pt>
                <c:pt idx="173">
                  <c:v>209.15984127064192</c:v>
                </c:pt>
                <c:pt idx="174">
                  <c:v>202.17034870375034</c:v>
                </c:pt>
                <c:pt idx="175">
                  <c:v>204.63786107670879</c:v>
                </c:pt>
                <c:pt idx="176">
                  <c:v>209.45612693707031</c:v>
                </c:pt>
                <c:pt idx="177">
                  <c:v>243.1179765841045</c:v>
                </c:pt>
                <c:pt idx="178">
                  <c:v>264.73890664873443</c:v>
                </c:pt>
                <c:pt idx="179">
                  <c:v>278.1942520986596</c:v>
                </c:pt>
                <c:pt idx="180">
                  <c:v>288.55220052773052</c:v>
                </c:pt>
                <c:pt idx="181">
                  <c:v>284.83932356165337</c:v>
                </c:pt>
                <c:pt idx="182">
                  <c:v>297.49402104960683</c:v>
                </c:pt>
                <c:pt idx="183">
                  <c:v>249.13092121052159</c:v>
                </c:pt>
                <c:pt idx="184">
                  <c:v>229.22525529303755</c:v>
                </c:pt>
                <c:pt idx="185">
                  <c:v>224.91822886044213</c:v>
                </c:pt>
                <c:pt idx="186">
                  <c:v>231.97012028735855</c:v>
                </c:pt>
                <c:pt idx="187">
                  <c:v>229.98607638935567</c:v>
                </c:pt>
                <c:pt idx="188">
                  <c:v>228.59668576981005</c:v>
                </c:pt>
                <c:pt idx="189">
                  <c:v>211.8306534984693</c:v>
                </c:pt>
                <c:pt idx="190">
                  <c:v>199.81652328740228</c:v>
                </c:pt>
                <c:pt idx="191">
                  <c:v>190.1321413369817</c:v>
                </c:pt>
                <c:pt idx="192">
                  <c:v>180.22949722496489</c:v>
                </c:pt>
                <c:pt idx="193">
                  <c:v>180.69826057952758</c:v>
                </c:pt>
                <c:pt idx="194">
                  <c:v>183.20849081936541</c:v>
                </c:pt>
                <c:pt idx="195">
                  <c:v>178.2664101354097</c:v>
                </c:pt>
                <c:pt idx="196">
                  <c:v>177.38915456881915</c:v>
                </c:pt>
                <c:pt idx="197">
                  <c:v>170.60646322781236</c:v>
                </c:pt>
                <c:pt idx="198">
                  <c:v>168.50156268312347</c:v>
                </c:pt>
                <c:pt idx="199">
                  <c:v>175.18112306345009</c:v>
                </c:pt>
                <c:pt idx="200">
                  <c:v>183.48373945266573</c:v>
                </c:pt>
                <c:pt idx="201">
                  <c:v>199.26223697658577</c:v>
                </c:pt>
                <c:pt idx="202">
                  <c:v>205.48125690678319</c:v>
                </c:pt>
                <c:pt idx="203">
                  <c:v>204.23547553478448</c:v>
                </c:pt>
                <c:pt idx="204">
                  <c:v>204.60810167416031</c:v>
                </c:pt>
                <c:pt idx="205">
                  <c:v>212.20538178840536</c:v>
                </c:pt>
                <c:pt idx="206">
                  <c:v>202.66344433704438</c:v>
                </c:pt>
                <c:pt idx="207">
                  <c:v>192.25710399517487</c:v>
                </c:pt>
                <c:pt idx="208">
                  <c:v>192.78101487606972</c:v>
                </c:pt>
                <c:pt idx="209">
                  <c:v>210.92345856943842</c:v>
                </c:pt>
                <c:pt idx="210">
                  <c:v>225.59849695753019</c:v>
                </c:pt>
                <c:pt idx="211">
                  <c:v>224.5590142480375</c:v>
                </c:pt>
                <c:pt idx="212">
                  <c:v>213.84729380780669</c:v>
                </c:pt>
                <c:pt idx="213">
                  <c:v>202.66627377253747</c:v>
                </c:pt>
                <c:pt idx="214">
                  <c:v>190.25703370382641</c:v>
                </c:pt>
                <c:pt idx="215">
                  <c:v>186.40639766627277</c:v>
                </c:pt>
                <c:pt idx="216">
                  <c:v>178.31370295079827</c:v>
                </c:pt>
                <c:pt idx="217">
                  <c:v>172.56262612243239</c:v>
                </c:pt>
                <c:pt idx="218">
                  <c:v>175.29131697542542</c:v>
                </c:pt>
                <c:pt idx="219">
                  <c:v>180.23378717415943</c:v>
                </c:pt>
                <c:pt idx="220">
                  <c:v>178.1812845513773</c:v>
                </c:pt>
                <c:pt idx="221">
                  <c:v>172.49216497278181</c:v>
                </c:pt>
                <c:pt idx="222">
                  <c:v>170.69199769503393</c:v>
                </c:pt>
                <c:pt idx="223">
                  <c:v>171.79978181611912</c:v>
                </c:pt>
                <c:pt idx="224">
                  <c:v>178.66412222948247</c:v>
                </c:pt>
                <c:pt idx="225">
                  <c:v>199.55902592127057</c:v>
                </c:pt>
                <c:pt idx="226">
                  <c:v>204.20673636825336</c:v>
                </c:pt>
                <c:pt idx="227">
                  <c:v>158.48579542392866</c:v>
                </c:pt>
                <c:pt idx="228">
                  <c:v>215.68054789888293</c:v>
                </c:pt>
                <c:pt idx="229">
                  <c:v>227.99262934560721</c:v>
                </c:pt>
                <c:pt idx="230">
                  <c:v>227.27578906492596</c:v>
                </c:pt>
                <c:pt idx="231">
                  <c:v>230.46150220645785</c:v>
                </c:pt>
                <c:pt idx="232">
                  <c:v>222.36799257799908</c:v>
                </c:pt>
                <c:pt idx="233">
                  <c:v>225.12127754818715</c:v>
                </c:pt>
                <c:pt idx="234">
                  <c:v>241.56887516700669</c:v>
                </c:pt>
                <c:pt idx="235">
                  <c:v>228.89931807951035</c:v>
                </c:pt>
                <c:pt idx="236">
                  <c:v>216.28989817520471</c:v>
                </c:pt>
                <c:pt idx="237">
                  <c:v>199.34959594765576</c:v>
                </c:pt>
                <c:pt idx="238">
                  <c:v>187.54419297026897</c:v>
                </c:pt>
                <c:pt idx="239">
                  <c:v>177.00091797547873</c:v>
                </c:pt>
                <c:pt idx="240">
                  <c:v>164.91552619696199</c:v>
                </c:pt>
                <c:pt idx="241">
                  <c:v>166.88943309364566</c:v>
                </c:pt>
                <c:pt idx="242">
                  <c:v>68.635952753523441</c:v>
                </c:pt>
                <c:pt idx="243">
                  <c:v>40.177273052750607</c:v>
                </c:pt>
                <c:pt idx="244">
                  <c:v>40.177212169491952</c:v>
                </c:pt>
                <c:pt idx="245">
                  <c:v>40.177213361724327</c:v>
                </c:pt>
                <c:pt idx="246">
                  <c:v>40.177213911178654</c:v>
                </c:pt>
                <c:pt idx="247">
                  <c:v>40.177214746718761</c:v>
                </c:pt>
                <c:pt idx="248">
                  <c:v>40.177211273606858</c:v>
                </c:pt>
                <c:pt idx="249">
                  <c:v>40.177204652912891</c:v>
                </c:pt>
                <c:pt idx="250">
                  <c:v>40.177189973503005</c:v>
                </c:pt>
                <c:pt idx="251">
                  <c:v>40.177196807910484</c:v>
                </c:pt>
                <c:pt idx="252">
                  <c:v>40.17723171430702</c:v>
                </c:pt>
                <c:pt idx="253">
                  <c:v>40.177239651755521</c:v>
                </c:pt>
                <c:pt idx="254">
                  <c:v>40.177244059521414</c:v>
                </c:pt>
                <c:pt idx="255">
                  <c:v>40.177240156029356</c:v>
                </c:pt>
                <c:pt idx="256">
                  <c:v>40.177241197442164</c:v>
                </c:pt>
                <c:pt idx="257">
                  <c:v>40.17724087790549</c:v>
                </c:pt>
                <c:pt idx="258">
                  <c:v>40.177240418253035</c:v>
                </c:pt>
                <c:pt idx="259">
                  <c:v>40.177239644273385</c:v>
                </c:pt>
                <c:pt idx="260">
                  <c:v>40.177244751108312</c:v>
                </c:pt>
                <c:pt idx="261">
                  <c:v>40.177232229190878</c:v>
                </c:pt>
                <c:pt idx="262">
                  <c:v>40.177200591340934</c:v>
                </c:pt>
                <c:pt idx="263">
                  <c:v>51.685644992519684</c:v>
                </c:pt>
                <c:pt idx="264">
                  <c:v>166.81647907655514</c:v>
                </c:pt>
                <c:pt idx="265">
                  <c:v>163.28842745737248</c:v>
                </c:pt>
                <c:pt idx="266">
                  <c:v>169.14556674168139</c:v>
                </c:pt>
                <c:pt idx="267">
                  <c:v>165.14078192807011</c:v>
                </c:pt>
                <c:pt idx="268">
                  <c:v>166.37700934190775</c:v>
                </c:pt>
                <c:pt idx="269">
                  <c:v>162.11098270226893</c:v>
                </c:pt>
                <c:pt idx="270">
                  <c:v>149.36293987557985</c:v>
                </c:pt>
                <c:pt idx="271">
                  <c:v>147.96159636238323</c:v>
                </c:pt>
                <c:pt idx="272">
                  <c:v>150.35546033145542</c:v>
                </c:pt>
                <c:pt idx="273">
                  <c:v>161.63035738437969</c:v>
                </c:pt>
                <c:pt idx="274">
                  <c:v>170.67773671225194</c:v>
                </c:pt>
                <c:pt idx="275">
                  <c:v>174.88335237299492</c:v>
                </c:pt>
                <c:pt idx="276">
                  <c:v>177.1460375783937</c:v>
                </c:pt>
                <c:pt idx="277">
                  <c:v>169.9972347617109</c:v>
                </c:pt>
                <c:pt idx="278">
                  <c:v>177.24854428151917</c:v>
                </c:pt>
                <c:pt idx="279">
                  <c:v>174.94465603497309</c:v>
                </c:pt>
                <c:pt idx="280">
                  <c:v>182.62833143018719</c:v>
                </c:pt>
                <c:pt idx="281">
                  <c:v>186.33162163303348</c:v>
                </c:pt>
                <c:pt idx="282">
                  <c:v>196.0949809526474</c:v>
                </c:pt>
                <c:pt idx="283">
                  <c:v>198.73090962330519</c:v>
                </c:pt>
                <c:pt idx="284">
                  <c:v>181.7960613602682</c:v>
                </c:pt>
                <c:pt idx="285">
                  <c:v>176.20562133770949</c:v>
                </c:pt>
                <c:pt idx="286">
                  <c:v>161.71912437247244</c:v>
                </c:pt>
                <c:pt idx="287">
                  <c:v>152.95914810768545</c:v>
                </c:pt>
                <c:pt idx="288">
                  <c:v>147.59732149736107</c:v>
                </c:pt>
                <c:pt idx="289">
                  <c:v>140.07437530213028</c:v>
                </c:pt>
                <c:pt idx="290">
                  <c:v>136.02647011731119</c:v>
                </c:pt>
                <c:pt idx="291">
                  <c:v>136.16072984889027</c:v>
                </c:pt>
                <c:pt idx="292">
                  <c:v>138.68627877103339</c:v>
                </c:pt>
                <c:pt idx="293">
                  <c:v>135.73380504774002</c:v>
                </c:pt>
                <c:pt idx="294">
                  <c:v>131.58606935499168</c:v>
                </c:pt>
                <c:pt idx="295">
                  <c:v>129.73740571644515</c:v>
                </c:pt>
                <c:pt idx="296">
                  <c:v>127.10662768837267</c:v>
                </c:pt>
                <c:pt idx="297">
                  <c:v>140.96939735767688</c:v>
                </c:pt>
                <c:pt idx="298">
                  <c:v>155.99325627073296</c:v>
                </c:pt>
                <c:pt idx="299">
                  <c:v>164.48654152822911</c:v>
                </c:pt>
                <c:pt idx="300">
                  <c:v>160.85504331342634</c:v>
                </c:pt>
                <c:pt idx="301">
                  <c:v>159.05007721567722</c:v>
                </c:pt>
                <c:pt idx="302">
                  <c:v>166.89480899024974</c:v>
                </c:pt>
                <c:pt idx="303">
                  <c:v>161.74913171597049</c:v>
                </c:pt>
                <c:pt idx="304">
                  <c:v>158.55492392604611</c:v>
                </c:pt>
                <c:pt idx="305">
                  <c:v>163.13281561979412</c:v>
                </c:pt>
                <c:pt idx="306">
                  <c:v>175.9246078771817</c:v>
                </c:pt>
                <c:pt idx="307">
                  <c:v>174.4743266745937</c:v>
                </c:pt>
                <c:pt idx="308">
                  <c:v>163.17510129672604</c:v>
                </c:pt>
                <c:pt idx="309">
                  <c:v>153.4174390073654</c:v>
                </c:pt>
                <c:pt idx="310">
                  <c:v>147.89218419986622</c:v>
                </c:pt>
                <c:pt idx="311">
                  <c:v>141.60159836910009</c:v>
                </c:pt>
                <c:pt idx="312">
                  <c:v>136.48370101255188</c:v>
                </c:pt>
                <c:pt idx="313">
                  <c:v>133.64065738053137</c:v>
                </c:pt>
                <c:pt idx="314">
                  <c:v>135.48513738111902</c:v>
                </c:pt>
                <c:pt idx="315">
                  <c:v>135.09142218072068</c:v>
                </c:pt>
                <c:pt idx="316">
                  <c:v>137.13402113341965</c:v>
                </c:pt>
                <c:pt idx="317">
                  <c:v>137.67189296530404</c:v>
                </c:pt>
                <c:pt idx="318">
                  <c:v>131.72884108772027</c:v>
                </c:pt>
                <c:pt idx="319">
                  <c:v>136.39118845218738</c:v>
                </c:pt>
                <c:pt idx="320">
                  <c:v>144.87424548998862</c:v>
                </c:pt>
                <c:pt idx="321">
                  <c:v>159.98909917259513</c:v>
                </c:pt>
                <c:pt idx="322">
                  <c:v>172.6451196553669</c:v>
                </c:pt>
                <c:pt idx="323">
                  <c:v>180.08427710153956</c:v>
                </c:pt>
                <c:pt idx="324">
                  <c:v>179.6941519779312</c:v>
                </c:pt>
                <c:pt idx="325">
                  <c:v>167.88955714494369</c:v>
                </c:pt>
                <c:pt idx="326">
                  <c:v>172.4344704618911</c:v>
                </c:pt>
                <c:pt idx="327">
                  <c:v>179.2935407300489</c:v>
                </c:pt>
                <c:pt idx="328">
                  <c:v>181.12941554390346</c:v>
                </c:pt>
                <c:pt idx="329">
                  <c:v>193.63745634474554</c:v>
                </c:pt>
                <c:pt idx="330">
                  <c:v>200.36241908874251</c:v>
                </c:pt>
                <c:pt idx="331">
                  <c:v>194.76004418305678</c:v>
                </c:pt>
                <c:pt idx="332">
                  <c:v>196.20309572777651</c:v>
                </c:pt>
                <c:pt idx="333">
                  <c:v>185.36587167606524</c:v>
                </c:pt>
                <c:pt idx="334">
                  <c:v>183.85973361238041</c:v>
                </c:pt>
                <c:pt idx="335">
                  <c:v>173.55979123484747</c:v>
                </c:pt>
                <c:pt idx="336">
                  <c:v>169.56610143227221</c:v>
                </c:pt>
                <c:pt idx="337">
                  <c:v>164.95865528179422</c:v>
                </c:pt>
                <c:pt idx="338">
                  <c:v>167.21101412206392</c:v>
                </c:pt>
                <c:pt idx="339">
                  <c:v>158.02766861361835</c:v>
                </c:pt>
                <c:pt idx="340">
                  <c:v>160.5735511265064</c:v>
                </c:pt>
                <c:pt idx="341">
                  <c:v>156.99809055634364</c:v>
                </c:pt>
                <c:pt idx="342">
                  <c:v>149.63596797863761</c:v>
                </c:pt>
                <c:pt idx="343">
                  <c:v>156.1908470808601</c:v>
                </c:pt>
                <c:pt idx="344">
                  <c:v>162.9155989393627</c:v>
                </c:pt>
                <c:pt idx="345">
                  <c:v>167.00588230311922</c:v>
                </c:pt>
                <c:pt idx="346">
                  <c:v>180.59672823457225</c:v>
                </c:pt>
                <c:pt idx="347">
                  <c:v>183.25549391775198</c:v>
                </c:pt>
                <c:pt idx="348">
                  <c:v>196.64293570297878</c:v>
                </c:pt>
                <c:pt idx="349">
                  <c:v>189.13306699784474</c:v>
                </c:pt>
                <c:pt idx="350">
                  <c:v>190.44056565125629</c:v>
                </c:pt>
                <c:pt idx="351">
                  <c:v>186.9768055120484</c:v>
                </c:pt>
                <c:pt idx="352">
                  <c:v>179.32987987952316</c:v>
                </c:pt>
                <c:pt idx="353">
                  <c:v>190.08859233747066</c:v>
                </c:pt>
                <c:pt idx="354">
                  <c:v>200.42468423222735</c:v>
                </c:pt>
                <c:pt idx="355">
                  <c:v>203.53240052823534</c:v>
                </c:pt>
                <c:pt idx="356">
                  <c:v>188.01672307529452</c:v>
                </c:pt>
                <c:pt idx="357">
                  <c:v>175.83036281402991</c:v>
                </c:pt>
                <c:pt idx="358">
                  <c:v>175.6729043785098</c:v>
                </c:pt>
                <c:pt idx="359">
                  <c:v>168.80234417036877</c:v>
                </c:pt>
                <c:pt idx="360">
                  <c:v>160.10280585901927</c:v>
                </c:pt>
                <c:pt idx="361">
                  <c:v>155.88892840322083</c:v>
                </c:pt>
                <c:pt idx="362">
                  <c:v>158.412467643159</c:v>
                </c:pt>
                <c:pt idx="363">
                  <c:v>160.89911456793249</c:v>
                </c:pt>
                <c:pt idx="364">
                  <c:v>160.53463952133964</c:v>
                </c:pt>
                <c:pt idx="365">
                  <c:v>156.62615801216026</c:v>
                </c:pt>
                <c:pt idx="366">
                  <c:v>146.99490232585669</c:v>
                </c:pt>
                <c:pt idx="367">
                  <c:v>152.01570465424277</c:v>
                </c:pt>
                <c:pt idx="368">
                  <c:v>158.58371485384671</c:v>
                </c:pt>
                <c:pt idx="369">
                  <c:v>172.6240279343312</c:v>
                </c:pt>
                <c:pt idx="370">
                  <c:v>178.12049020312401</c:v>
                </c:pt>
                <c:pt idx="371">
                  <c:v>184.48411587632313</c:v>
                </c:pt>
                <c:pt idx="372">
                  <c:v>190.1156286794735</c:v>
                </c:pt>
                <c:pt idx="373">
                  <c:v>186.38951025202772</c:v>
                </c:pt>
                <c:pt idx="374">
                  <c:v>183.79800308059345</c:v>
                </c:pt>
                <c:pt idx="375">
                  <c:v>177.21718910732645</c:v>
                </c:pt>
                <c:pt idx="376">
                  <c:v>180.81859532041761</c:v>
                </c:pt>
                <c:pt idx="377">
                  <c:v>198.51026156835894</c:v>
                </c:pt>
                <c:pt idx="378">
                  <c:v>207.04075743693841</c:v>
                </c:pt>
                <c:pt idx="379">
                  <c:v>208.51996960307093</c:v>
                </c:pt>
                <c:pt idx="380">
                  <c:v>201.24361766416186</c:v>
                </c:pt>
                <c:pt idx="381">
                  <c:v>186.33641975735569</c:v>
                </c:pt>
                <c:pt idx="382">
                  <c:v>180.90499483632496</c:v>
                </c:pt>
                <c:pt idx="383">
                  <c:v>170.39250598801078</c:v>
                </c:pt>
                <c:pt idx="384">
                  <c:v>161.97661679910391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B3-423E-920D-EA50EC28A5C8}"/>
            </c:ext>
          </c:extLst>
        </c:ser>
        <c:ser>
          <c:idx val="1"/>
          <c:order val="1"/>
          <c:tx>
            <c:v>Коммерч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val>
            <c:numRef>
              <c:f>'ВЛ-110кВ_СТЭЦ-ПС_Мера'!$AB$14:$AB$398</c:f>
              <c:numCache>
                <c:formatCode>#,##0.00</c:formatCode>
                <c:ptCount val="385"/>
                <c:pt idx="0">
                  <c:v>-61.423923419998985</c:v>
                </c:pt>
                <c:pt idx="1">
                  <c:v>-61.595806724540637</c:v>
                </c:pt>
                <c:pt idx="2">
                  <c:v>-39.695408651621364</c:v>
                </c:pt>
                <c:pt idx="3">
                  <c:v>-61.448723895156746</c:v>
                </c:pt>
                <c:pt idx="4">
                  <c:v>-61.48092451292252</c:v>
                </c:pt>
                <c:pt idx="5">
                  <c:v>-61.507195017611792</c:v>
                </c:pt>
                <c:pt idx="6">
                  <c:v>-61.565576141413132</c:v>
                </c:pt>
                <c:pt idx="7">
                  <c:v>-61.610717012453279</c:v>
                </c:pt>
                <c:pt idx="8">
                  <c:v>-61.557515986077256</c:v>
                </c:pt>
                <c:pt idx="9">
                  <c:v>-61.571956264412819</c:v>
                </c:pt>
                <c:pt idx="10">
                  <c:v>-60.806351766564831</c:v>
                </c:pt>
                <c:pt idx="11">
                  <c:v>-62.214658842778121</c:v>
                </c:pt>
                <c:pt idx="12">
                  <c:v>-62.842191483428934</c:v>
                </c:pt>
                <c:pt idx="13">
                  <c:v>-62.88796241929829</c:v>
                </c:pt>
                <c:pt idx="14">
                  <c:v>-40.828091195503511</c:v>
                </c:pt>
                <c:pt idx="15">
                  <c:v>-62.418092901759202</c:v>
                </c:pt>
                <c:pt idx="16">
                  <c:v>-62.504214631323904</c:v>
                </c:pt>
                <c:pt idx="17">
                  <c:v>-62.664557869270794</c:v>
                </c:pt>
                <c:pt idx="18">
                  <c:v>-62.780770230527295</c:v>
                </c:pt>
                <c:pt idx="19">
                  <c:v>-62.767409958447928</c:v>
                </c:pt>
                <c:pt idx="20">
                  <c:v>-62.870322058385682</c:v>
                </c:pt>
                <c:pt idx="21">
                  <c:v>-63.202898909930653</c:v>
                </c:pt>
                <c:pt idx="22">
                  <c:v>-63.322811404743511</c:v>
                </c:pt>
                <c:pt idx="23">
                  <c:v>-63.775610942214215</c:v>
                </c:pt>
                <c:pt idx="24">
                  <c:v>-62.590556372016792</c:v>
                </c:pt>
                <c:pt idx="25">
                  <c:v>-60.985565112880366</c:v>
                </c:pt>
                <c:pt idx="26">
                  <c:v>-61.434413620915407</c:v>
                </c:pt>
                <c:pt idx="27">
                  <c:v>-28.352397045520341</c:v>
                </c:pt>
                <c:pt idx="28">
                  <c:v>141.67716066538918</c:v>
                </c:pt>
                <c:pt idx="29">
                  <c:v>188.44720505596797</c:v>
                </c:pt>
                <c:pt idx="30">
                  <c:v>154.98514467446992</c:v>
                </c:pt>
                <c:pt idx="31">
                  <c:v>177.77623278935062</c:v>
                </c:pt>
                <c:pt idx="32">
                  <c:v>157.18797341188477</c:v>
                </c:pt>
                <c:pt idx="33">
                  <c:v>170.31903980095331</c:v>
                </c:pt>
                <c:pt idx="34">
                  <c:v>197.32272818147129</c:v>
                </c:pt>
                <c:pt idx="35">
                  <c:v>217.69817802845193</c:v>
                </c:pt>
                <c:pt idx="36">
                  <c:v>193.24305126012058</c:v>
                </c:pt>
                <c:pt idx="37">
                  <c:v>187.42806328848019</c:v>
                </c:pt>
                <c:pt idx="38">
                  <c:v>217.41476084220687</c:v>
                </c:pt>
                <c:pt idx="39">
                  <c:v>202.359693260016</c:v>
                </c:pt>
                <c:pt idx="40">
                  <c:v>213.28498048346688</c:v>
                </c:pt>
                <c:pt idx="41">
                  <c:v>212.0430022147786</c:v>
                </c:pt>
                <c:pt idx="42">
                  <c:v>211.87783858217006</c:v>
                </c:pt>
                <c:pt idx="43">
                  <c:v>1385.1044429801948</c:v>
                </c:pt>
                <c:pt idx="44">
                  <c:v>191.1106040124053</c:v>
                </c:pt>
                <c:pt idx="45">
                  <c:v>192.51691202370841</c:v>
                </c:pt>
                <c:pt idx="46">
                  <c:v>189.65285917015547</c:v>
                </c:pt>
                <c:pt idx="47">
                  <c:v>186.96388132203771</c:v>
                </c:pt>
                <c:pt idx="48">
                  <c:v>172.30570520032271</c:v>
                </c:pt>
                <c:pt idx="49">
                  <c:v>190.73706677851419</c:v>
                </c:pt>
                <c:pt idx="50">
                  <c:v>170.45987617908418</c:v>
                </c:pt>
                <c:pt idx="51">
                  <c:v>203.1119667324075</c:v>
                </c:pt>
                <c:pt idx="52">
                  <c:v>179.74978350151045</c:v>
                </c:pt>
                <c:pt idx="53">
                  <c:v>172.6971418238353</c:v>
                </c:pt>
                <c:pt idx="54">
                  <c:v>189.14946515865026</c:v>
                </c:pt>
                <c:pt idx="55">
                  <c:v>174.99583621304018</c:v>
                </c:pt>
                <c:pt idx="56">
                  <c:v>163.42882883991297</c:v>
                </c:pt>
                <c:pt idx="57">
                  <c:v>179.0276689403388</c:v>
                </c:pt>
                <c:pt idx="58">
                  <c:v>183.18331350558674</c:v>
                </c:pt>
                <c:pt idx="59">
                  <c:v>232.4325005814718</c:v>
                </c:pt>
                <c:pt idx="60">
                  <c:v>182.78215452979185</c:v>
                </c:pt>
                <c:pt idx="61">
                  <c:v>192.98214563073105</c:v>
                </c:pt>
                <c:pt idx="62">
                  <c:v>215.13682304870281</c:v>
                </c:pt>
                <c:pt idx="63">
                  <c:v>213.98452338691391</c:v>
                </c:pt>
                <c:pt idx="64">
                  <c:v>204.75364684787053</c:v>
                </c:pt>
                <c:pt idx="65">
                  <c:v>195.36604592852564</c:v>
                </c:pt>
                <c:pt idx="66">
                  <c:v>213.07380047150332</c:v>
                </c:pt>
                <c:pt idx="67">
                  <c:v>233.61359101521896</c:v>
                </c:pt>
                <c:pt idx="68">
                  <c:v>200.93391206867301</c:v>
                </c:pt>
                <c:pt idx="69">
                  <c:v>189.70155626761067</c:v>
                </c:pt>
                <c:pt idx="70">
                  <c:v>174.04690561430704</c:v>
                </c:pt>
                <c:pt idx="71">
                  <c:v>176.71345908356636</c:v>
                </c:pt>
                <c:pt idx="72">
                  <c:v>195.32870017272762</c:v>
                </c:pt>
                <c:pt idx="73">
                  <c:v>156.99005035985616</c:v>
                </c:pt>
                <c:pt idx="74">
                  <c:v>198.93219922165665</c:v>
                </c:pt>
                <c:pt idx="75">
                  <c:v>190.59558226678195</c:v>
                </c:pt>
                <c:pt idx="76">
                  <c:v>185.38736657221125</c:v>
                </c:pt>
                <c:pt idx="77">
                  <c:v>174.05564200375505</c:v>
                </c:pt>
                <c:pt idx="78">
                  <c:v>160.62680145407211</c:v>
                </c:pt>
                <c:pt idx="79">
                  <c:v>192.99318420149768</c:v>
                </c:pt>
                <c:pt idx="80">
                  <c:v>158.76317620552953</c:v>
                </c:pt>
                <c:pt idx="81">
                  <c:v>164.35077032209847</c:v>
                </c:pt>
                <c:pt idx="82">
                  <c:v>211.03510181515736</c:v>
                </c:pt>
                <c:pt idx="83">
                  <c:v>192.77848477415699</c:v>
                </c:pt>
                <c:pt idx="84">
                  <c:v>206.24033772007954</c:v>
                </c:pt>
                <c:pt idx="85">
                  <c:v>198.23789613721851</c:v>
                </c:pt>
                <c:pt idx="86">
                  <c:v>190.21691664649438</c:v>
                </c:pt>
                <c:pt idx="87">
                  <c:v>215.16213075615974</c:v>
                </c:pt>
                <c:pt idx="88">
                  <c:v>206.92745879860843</c:v>
                </c:pt>
                <c:pt idx="89">
                  <c:v>228.99363034559929</c:v>
                </c:pt>
                <c:pt idx="90">
                  <c:v>211.46445117692815</c:v>
                </c:pt>
                <c:pt idx="91">
                  <c:v>215.59951241366991</c:v>
                </c:pt>
                <c:pt idx="92">
                  <c:v>206.03813907336689</c:v>
                </c:pt>
                <c:pt idx="93">
                  <c:v>201.25031528920687</c:v>
                </c:pt>
                <c:pt idx="94">
                  <c:v>183.38702298908211</c:v>
                </c:pt>
                <c:pt idx="95">
                  <c:v>198.96604392241289</c:v>
                </c:pt>
                <c:pt idx="96">
                  <c:v>180.69553504511467</c:v>
                </c:pt>
                <c:pt idx="97">
                  <c:v>179.4136138830826</c:v>
                </c:pt>
                <c:pt idx="98">
                  <c:v>171.27666797933489</c:v>
                </c:pt>
                <c:pt idx="99">
                  <c:v>201.30795432311626</c:v>
                </c:pt>
                <c:pt idx="100">
                  <c:v>186.84684719089114</c:v>
                </c:pt>
                <c:pt idx="101">
                  <c:v>187.71920239661256</c:v>
                </c:pt>
                <c:pt idx="102">
                  <c:v>174.97496425454986</c:v>
                </c:pt>
                <c:pt idx="103">
                  <c:v>163.41340928848382</c:v>
                </c:pt>
                <c:pt idx="104">
                  <c:v>162.90726530355835</c:v>
                </c:pt>
                <c:pt idx="105">
                  <c:v>157.02565459864331</c:v>
                </c:pt>
                <c:pt idx="106">
                  <c:v>188.36644608184895</c:v>
                </c:pt>
                <c:pt idx="107">
                  <c:v>170.28736637696409</c:v>
                </c:pt>
                <c:pt idx="108">
                  <c:v>186.93022466913621</c:v>
                </c:pt>
                <c:pt idx="109">
                  <c:v>189.89992106305618</c:v>
                </c:pt>
                <c:pt idx="110">
                  <c:v>210.48533276297169</c:v>
                </c:pt>
                <c:pt idx="111">
                  <c:v>167.39872202792972</c:v>
                </c:pt>
                <c:pt idx="112">
                  <c:v>186.01327174736832</c:v>
                </c:pt>
                <c:pt idx="113">
                  <c:v>206.10951854310258</c:v>
                </c:pt>
                <c:pt idx="114">
                  <c:v>190.91895460353453</c:v>
                </c:pt>
                <c:pt idx="115">
                  <c:v>200.75502219015834</c:v>
                </c:pt>
                <c:pt idx="116">
                  <c:v>176.33785791573715</c:v>
                </c:pt>
                <c:pt idx="117">
                  <c:v>160.85771841899168</c:v>
                </c:pt>
                <c:pt idx="118">
                  <c:v>178.33211321088197</c:v>
                </c:pt>
                <c:pt idx="119">
                  <c:v>146.73411760219687</c:v>
                </c:pt>
                <c:pt idx="120">
                  <c:v>161.76011081275763</c:v>
                </c:pt>
                <c:pt idx="121">
                  <c:v>142.97977504407083</c:v>
                </c:pt>
                <c:pt idx="122">
                  <c:v>143.56904082340907</c:v>
                </c:pt>
                <c:pt idx="123">
                  <c:v>150.86807521857145</c:v>
                </c:pt>
                <c:pt idx="124">
                  <c:v>144.07687111318671</c:v>
                </c:pt>
                <c:pt idx="125">
                  <c:v>187.40163418137405</c:v>
                </c:pt>
                <c:pt idx="126">
                  <c:v>129.93808696826045</c:v>
                </c:pt>
                <c:pt idx="127">
                  <c:v>153.68192872930373</c:v>
                </c:pt>
                <c:pt idx="128">
                  <c:v>145.23876223559461</c:v>
                </c:pt>
                <c:pt idx="129">
                  <c:v>162.98389042058648</c:v>
                </c:pt>
                <c:pt idx="130">
                  <c:v>153.77150902473232</c:v>
                </c:pt>
                <c:pt idx="131">
                  <c:v>158.20851345502643</c:v>
                </c:pt>
                <c:pt idx="132">
                  <c:v>160.48012824999347</c:v>
                </c:pt>
                <c:pt idx="133">
                  <c:v>158.74941943782943</c:v>
                </c:pt>
                <c:pt idx="134">
                  <c:v>176.4242912155197</c:v>
                </c:pt>
                <c:pt idx="135">
                  <c:v>153.11063184279629</c:v>
                </c:pt>
                <c:pt idx="136">
                  <c:v>163.75761660731519</c:v>
                </c:pt>
                <c:pt idx="137">
                  <c:v>181.62730464493637</c:v>
                </c:pt>
                <c:pt idx="138">
                  <c:v>157.96480344352625</c:v>
                </c:pt>
                <c:pt idx="139">
                  <c:v>187.68383672143347</c:v>
                </c:pt>
                <c:pt idx="140">
                  <c:v>152.99964528665072</c:v>
                </c:pt>
                <c:pt idx="141">
                  <c:v>162.77986142394124</c:v>
                </c:pt>
                <c:pt idx="142">
                  <c:v>185.97615509056669</c:v>
                </c:pt>
                <c:pt idx="143">
                  <c:v>143.78178217274311</c:v>
                </c:pt>
                <c:pt idx="144">
                  <c:v>162.33376323975386</c:v>
                </c:pt>
                <c:pt idx="145">
                  <c:v>147.92121469573937</c:v>
                </c:pt>
                <c:pt idx="146">
                  <c:v>176.03760625584158</c:v>
                </c:pt>
                <c:pt idx="147">
                  <c:v>157.65104160900421</c:v>
                </c:pt>
                <c:pt idx="148">
                  <c:v>181.26636674881127</c:v>
                </c:pt>
                <c:pt idx="149">
                  <c:v>148.10401429283482</c:v>
                </c:pt>
                <c:pt idx="150">
                  <c:v>157.06320678082841</c:v>
                </c:pt>
                <c:pt idx="151">
                  <c:v>152.18606595565041</c:v>
                </c:pt>
                <c:pt idx="152">
                  <c:v>169.00013215919233</c:v>
                </c:pt>
                <c:pt idx="153">
                  <c:v>197.95432344068752</c:v>
                </c:pt>
                <c:pt idx="154">
                  <c:v>195.05993738328277</c:v>
                </c:pt>
                <c:pt idx="155">
                  <c:v>201.89974327552011</c:v>
                </c:pt>
                <c:pt idx="156">
                  <c:v>204.64162725764004</c:v>
                </c:pt>
                <c:pt idx="157">
                  <c:v>206.31711267170658</c:v>
                </c:pt>
                <c:pt idx="158">
                  <c:v>202.86857174410943</c:v>
                </c:pt>
                <c:pt idx="159">
                  <c:v>162.55049022591214</c:v>
                </c:pt>
                <c:pt idx="160">
                  <c:v>197.49399496143923</c:v>
                </c:pt>
                <c:pt idx="161">
                  <c:v>219.56143879783411</c:v>
                </c:pt>
                <c:pt idx="162">
                  <c:v>198.96374805592615</c:v>
                </c:pt>
                <c:pt idx="163">
                  <c:v>193.54561417395348</c:v>
                </c:pt>
                <c:pt idx="164">
                  <c:v>191.77615416473037</c:v>
                </c:pt>
                <c:pt idx="165">
                  <c:v>195.92448556169029</c:v>
                </c:pt>
                <c:pt idx="166">
                  <c:v>193.43655121773241</c:v>
                </c:pt>
                <c:pt idx="167">
                  <c:v>189.05422310066851</c:v>
                </c:pt>
                <c:pt idx="168">
                  <c:v>180.44887932852137</c:v>
                </c:pt>
                <c:pt idx="169">
                  <c:v>176.36920211723941</c:v>
                </c:pt>
                <c:pt idx="170">
                  <c:v>194.86067666511281</c:v>
                </c:pt>
                <c:pt idx="171">
                  <c:v>200.20623524666252</c:v>
                </c:pt>
                <c:pt idx="172">
                  <c:v>191.47666229552124</c:v>
                </c:pt>
                <c:pt idx="173">
                  <c:v>178.60932872936129</c:v>
                </c:pt>
                <c:pt idx="174">
                  <c:v>170.63362129624687</c:v>
                </c:pt>
                <c:pt idx="175">
                  <c:v>178.90290892329446</c:v>
                </c:pt>
                <c:pt idx="176">
                  <c:v>161.41504306293186</c:v>
                </c:pt>
                <c:pt idx="177">
                  <c:v>188.08319341589942</c:v>
                </c:pt>
                <c:pt idx="178">
                  <c:v>213.80926335126378</c:v>
                </c:pt>
                <c:pt idx="179">
                  <c:v>204.52534790134075</c:v>
                </c:pt>
                <c:pt idx="180">
                  <c:v>207.90885947227093</c:v>
                </c:pt>
                <c:pt idx="181">
                  <c:v>210.86727643835161</c:v>
                </c:pt>
                <c:pt idx="182">
                  <c:v>222.24627895039447</c:v>
                </c:pt>
                <c:pt idx="183">
                  <c:v>201.42256878948047</c:v>
                </c:pt>
                <c:pt idx="184">
                  <c:v>189.89572470696214</c:v>
                </c:pt>
                <c:pt idx="185">
                  <c:v>185.83299113955979</c:v>
                </c:pt>
                <c:pt idx="186">
                  <c:v>215.65100971264098</c:v>
                </c:pt>
                <c:pt idx="187">
                  <c:v>214.14378361064524</c:v>
                </c:pt>
                <c:pt idx="188">
                  <c:v>180.45257423018973</c:v>
                </c:pt>
                <c:pt idx="189">
                  <c:v>200.14754650153208</c:v>
                </c:pt>
                <c:pt idx="190">
                  <c:v>178.67464671259887</c:v>
                </c:pt>
                <c:pt idx="191">
                  <c:v>171.86802866301764</c:v>
                </c:pt>
                <c:pt idx="192">
                  <c:v>176.00464277503559</c:v>
                </c:pt>
                <c:pt idx="193">
                  <c:v>168.16990942047397</c:v>
                </c:pt>
                <c:pt idx="194">
                  <c:v>185.23467918063687</c:v>
                </c:pt>
                <c:pt idx="195">
                  <c:v>169.48575986459005</c:v>
                </c:pt>
                <c:pt idx="196">
                  <c:v>159.84501543118057</c:v>
                </c:pt>
                <c:pt idx="197">
                  <c:v>161.7517367721864</c:v>
                </c:pt>
                <c:pt idx="198">
                  <c:v>169.1886073168782</c:v>
                </c:pt>
                <c:pt idx="199">
                  <c:v>170.49304693655196</c:v>
                </c:pt>
                <c:pt idx="200">
                  <c:v>167.89143054733361</c:v>
                </c:pt>
                <c:pt idx="201">
                  <c:v>167.79993302341529</c:v>
                </c:pt>
                <c:pt idx="202">
                  <c:v>195.33991309321607</c:v>
                </c:pt>
                <c:pt idx="203">
                  <c:v>180.5936944652164</c:v>
                </c:pt>
                <c:pt idx="204">
                  <c:v>158.65403832584224</c:v>
                </c:pt>
                <c:pt idx="205">
                  <c:v>200.57091821159599</c:v>
                </c:pt>
                <c:pt idx="206">
                  <c:v>185.42437566295263</c:v>
                </c:pt>
                <c:pt idx="207">
                  <c:v>173.45777600482467</c:v>
                </c:pt>
                <c:pt idx="208">
                  <c:v>185.44356512393216</c:v>
                </c:pt>
                <c:pt idx="209">
                  <c:v>230.47972143056273</c:v>
                </c:pt>
                <c:pt idx="210">
                  <c:v>214.07175304246903</c:v>
                </c:pt>
                <c:pt idx="211">
                  <c:v>205.80042575196268</c:v>
                </c:pt>
                <c:pt idx="212">
                  <c:v>194.30287619219411</c:v>
                </c:pt>
                <c:pt idx="213">
                  <c:v>185.25689622746438</c:v>
                </c:pt>
                <c:pt idx="214">
                  <c:v>186.17816629617349</c:v>
                </c:pt>
                <c:pt idx="215">
                  <c:v>160.74174233372838</c:v>
                </c:pt>
                <c:pt idx="216">
                  <c:v>188.45246704920069</c:v>
                </c:pt>
                <c:pt idx="217">
                  <c:v>165.16154387756893</c:v>
                </c:pt>
                <c:pt idx="218">
                  <c:v>163.34685302457657</c:v>
                </c:pt>
                <c:pt idx="219">
                  <c:v>197.73138282584006</c:v>
                </c:pt>
                <c:pt idx="220">
                  <c:v>174.94688544862265</c:v>
                </c:pt>
                <c:pt idx="221">
                  <c:v>169.77700502721777</c:v>
                </c:pt>
                <c:pt idx="222">
                  <c:v>156.10920230496413</c:v>
                </c:pt>
                <c:pt idx="223">
                  <c:v>171.19538818388284</c:v>
                </c:pt>
                <c:pt idx="224">
                  <c:v>165.99304777051975</c:v>
                </c:pt>
                <c:pt idx="225">
                  <c:v>194.05614407873037</c:v>
                </c:pt>
                <c:pt idx="226">
                  <c:v>182.286833631749</c:v>
                </c:pt>
                <c:pt idx="227">
                  <c:v>166.72828457607108</c:v>
                </c:pt>
                <c:pt idx="228">
                  <c:v>177.56726210111782</c:v>
                </c:pt>
                <c:pt idx="229">
                  <c:v>191.71537065439151</c:v>
                </c:pt>
                <c:pt idx="230">
                  <c:v>187.25721093507349</c:v>
                </c:pt>
                <c:pt idx="231">
                  <c:v>188.09549779354285</c:v>
                </c:pt>
                <c:pt idx="232">
                  <c:v>196.00900742200133</c:v>
                </c:pt>
                <c:pt idx="233">
                  <c:v>196.55472245181232</c:v>
                </c:pt>
                <c:pt idx="234">
                  <c:v>204.41012483299266</c:v>
                </c:pt>
                <c:pt idx="235">
                  <c:v>185.80768192048816</c:v>
                </c:pt>
                <c:pt idx="236">
                  <c:v>164.87410182479596</c:v>
                </c:pt>
                <c:pt idx="237">
                  <c:v>184.57540405234352</c:v>
                </c:pt>
                <c:pt idx="238">
                  <c:v>155.93080702972958</c:v>
                </c:pt>
                <c:pt idx="239">
                  <c:v>162.84408202452244</c:v>
                </c:pt>
                <c:pt idx="240">
                  <c:v>167.37147380303827</c:v>
                </c:pt>
                <c:pt idx="241">
                  <c:v>100.74856690635335</c:v>
                </c:pt>
                <c:pt idx="242">
                  <c:v>87.200827246477104</c:v>
                </c:pt>
                <c:pt idx="243">
                  <c:v>-64.793313052750605</c:v>
                </c:pt>
                <c:pt idx="244">
                  <c:v>-61.876052169491956</c:v>
                </c:pt>
                <c:pt idx="245">
                  <c:v>-61.936933361724329</c:v>
                </c:pt>
                <c:pt idx="246">
                  <c:v>-61.964933911178655</c:v>
                </c:pt>
                <c:pt idx="247">
                  <c:v>-62.007444746718761</c:v>
                </c:pt>
                <c:pt idx="248">
                  <c:v>-61.830191273606857</c:v>
                </c:pt>
                <c:pt idx="249">
                  <c:v>-61.488214652912887</c:v>
                </c:pt>
                <c:pt idx="250">
                  <c:v>-60.709679973503</c:v>
                </c:pt>
                <c:pt idx="251">
                  <c:v>-61.07575680791048</c:v>
                </c:pt>
                <c:pt idx="252">
                  <c:v>-62.853491714307019</c:v>
                </c:pt>
                <c:pt idx="253">
                  <c:v>-63.238619651755521</c:v>
                </c:pt>
                <c:pt idx="254">
                  <c:v>-63.449734059521418</c:v>
                </c:pt>
                <c:pt idx="255">
                  <c:v>-63.262870156029351</c:v>
                </c:pt>
                <c:pt idx="256">
                  <c:v>-63.312871197442163</c:v>
                </c:pt>
                <c:pt idx="257">
                  <c:v>-63.29754087790549</c:v>
                </c:pt>
                <c:pt idx="258">
                  <c:v>-63.275470418253036</c:v>
                </c:pt>
                <c:pt idx="259">
                  <c:v>-63.238259644273384</c:v>
                </c:pt>
                <c:pt idx="260">
                  <c:v>-63.482684751108309</c:v>
                </c:pt>
                <c:pt idx="261">
                  <c:v>-62.878672229190883</c:v>
                </c:pt>
                <c:pt idx="262">
                  <c:v>-61.275680591340929</c:v>
                </c:pt>
                <c:pt idx="263">
                  <c:v>1.4126750074803738</c:v>
                </c:pt>
                <c:pt idx="264">
                  <c:v>127.63195092344523</c:v>
                </c:pt>
                <c:pt idx="265">
                  <c:v>167.47512254262719</c:v>
                </c:pt>
                <c:pt idx="266">
                  <c:v>170.40801325831839</c:v>
                </c:pt>
                <c:pt idx="267">
                  <c:v>152.18479807193052</c:v>
                </c:pt>
                <c:pt idx="268">
                  <c:v>179.07857065809389</c:v>
                </c:pt>
                <c:pt idx="269">
                  <c:v>159.6006172977298</c:v>
                </c:pt>
                <c:pt idx="270">
                  <c:v>172.90764012442048</c:v>
                </c:pt>
                <c:pt idx="271">
                  <c:v>142.18498363761731</c:v>
                </c:pt>
                <c:pt idx="272">
                  <c:v>145.56511966854455</c:v>
                </c:pt>
                <c:pt idx="273">
                  <c:v>170.41722261561887</c:v>
                </c:pt>
                <c:pt idx="274">
                  <c:v>179.04984328774691</c:v>
                </c:pt>
                <c:pt idx="275">
                  <c:v>167.81822762700591</c:v>
                </c:pt>
                <c:pt idx="276">
                  <c:v>175.49554242160582</c:v>
                </c:pt>
                <c:pt idx="277">
                  <c:v>179.99431523829156</c:v>
                </c:pt>
                <c:pt idx="278">
                  <c:v>168.89505571848025</c:v>
                </c:pt>
                <c:pt idx="279">
                  <c:v>163.83792396502605</c:v>
                </c:pt>
                <c:pt idx="280">
                  <c:v>177.84424856981428</c:v>
                </c:pt>
                <c:pt idx="281">
                  <c:v>187.40495836696721</c:v>
                </c:pt>
                <c:pt idx="282">
                  <c:v>182.18459904735477</c:v>
                </c:pt>
                <c:pt idx="283">
                  <c:v>199.60667037669424</c:v>
                </c:pt>
                <c:pt idx="284">
                  <c:v>164.49151863973196</c:v>
                </c:pt>
                <c:pt idx="285">
                  <c:v>148.16395866228919</c:v>
                </c:pt>
                <c:pt idx="286">
                  <c:v>164.35147562752667</c:v>
                </c:pt>
                <c:pt idx="287">
                  <c:v>157.90843189231464</c:v>
                </c:pt>
                <c:pt idx="288">
                  <c:v>146.61822850263792</c:v>
                </c:pt>
                <c:pt idx="289">
                  <c:v>152.78320469786959</c:v>
                </c:pt>
                <c:pt idx="290">
                  <c:v>130.63565988268942</c:v>
                </c:pt>
                <c:pt idx="291">
                  <c:v>142.3228501511098</c:v>
                </c:pt>
                <c:pt idx="292">
                  <c:v>147.64330122896624</c:v>
                </c:pt>
                <c:pt idx="293">
                  <c:v>153.14077495225968</c:v>
                </c:pt>
                <c:pt idx="294">
                  <c:v>145.8375306450084</c:v>
                </c:pt>
                <c:pt idx="295">
                  <c:v>137.99819428355482</c:v>
                </c:pt>
                <c:pt idx="296">
                  <c:v>150.59595231162837</c:v>
                </c:pt>
                <c:pt idx="297">
                  <c:v>129.55317264232411</c:v>
                </c:pt>
                <c:pt idx="298">
                  <c:v>164.21532372926748</c:v>
                </c:pt>
                <c:pt idx="299">
                  <c:v>174.33103847176989</c:v>
                </c:pt>
                <c:pt idx="300">
                  <c:v>157.49050668657367</c:v>
                </c:pt>
                <c:pt idx="301">
                  <c:v>149.70450278432349</c:v>
                </c:pt>
                <c:pt idx="302">
                  <c:v>166.3887710097496</c:v>
                </c:pt>
                <c:pt idx="303">
                  <c:v>162.30146828402818</c:v>
                </c:pt>
                <c:pt idx="304">
                  <c:v>139.94265607395499</c:v>
                </c:pt>
                <c:pt idx="305">
                  <c:v>156.04276438020506</c:v>
                </c:pt>
                <c:pt idx="306">
                  <c:v>144.33297212281963</c:v>
                </c:pt>
                <c:pt idx="307">
                  <c:v>172.39825332540559</c:v>
                </c:pt>
                <c:pt idx="308">
                  <c:v>153.17047870327502</c:v>
                </c:pt>
                <c:pt idx="309">
                  <c:v>147.45014099263469</c:v>
                </c:pt>
                <c:pt idx="310">
                  <c:v>147.21839580013426</c:v>
                </c:pt>
                <c:pt idx="311">
                  <c:v>126.24298163090077</c:v>
                </c:pt>
                <c:pt idx="312">
                  <c:v>139.54387898744807</c:v>
                </c:pt>
                <c:pt idx="313">
                  <c:v>139.10292261946893</c:v>
                </c:pt>
                <c:pt idx="314">
                  <c:v>150.28944261888213</c:v>
                </c:pt>
                <c:pt idx="315">
                  <c:v>158.65815781927901</c:v>
                </c:pt>
                <c:pt idx="316">
                  <c:v>155.77455886658151</c:v>
                </c:pt>
                <c:pt idx="317">
                  <c:v>136.73568703469692</c:v>
                </c:pt>
                <c:pt idx="318">
                  <c:v>134.61073891227957</c:v>
                </c:pt>
                <c:pt idx="319">
                  <c:v>146.63741154781226</c:v>
                </c:pt>
                <c:pt idx="320">
                  <c:v>147.6373345100117</c:v>
                </c:pt>
                <c:pt idx="321">
                  <c:v>150.9674808274049</c:v>
                </c:pt>
                <c:pt idx="322">
                  <c:v>159.75946034463527</c:v>
                </c:pt>
                <c:pt idx="323">
                  <c:v>163.25727289846145</c:v>
                </c:pt>
                <c:pt idx="324">
                  <c:v>166.13742802207065</c:v>
                </c:pt>
                <c:pt idx="325">
                  <c:v>165.94202285505816</c:v>
                </c:pt>
                <c:pt idx="326">
                  <c:v>151.55710953811061</c:v>
                </c:pt>
                <c:pt idx="327">
                  <c:v>169.72212926995178</c:v>
                </c:pt>
                <c:pt idx="328">
                  <c:v>162.7721644560981</c:v>
                </c:pt>
                <c:pt idx="329">
                  <c:v>177.22631365525439</c:v>
                </c:pt>
                <c:pt idx="330">
                  <c:v>212.10624091125612</c:v>
                </c:pt>
                <c:pt idx="331">
                  <c:v>174.99953581694496</c:v>
                </c:pt>
                <c:pt idx="332">
                  <c:v>175.65448427222336</c:v>
                </c:pt>
                <c:pt idx="333">
                  <c:v>181.73770832393382</c:v>
                </c:pt>
                <c:pt idx="334">
                  <c:v>166.22683638761907</c:v>
                </c:pt>
                <c:pt idx="335">
                  <c:v>165.97329876514971</c:v>
                </c:pt>
                <c:pt idx="336">
                  <c:v>164.52924856772739</c:v>
                </c:pt>
                <c:pt idx="337">
                  <c:v>164.46267471820681</c:v>
                </c:pt>
                <c:pt idx="338">
                  <c:v>189.23917587793565</c:v>
                </c:pt>
                <c:pt idx="339">
                  <c:v>154.47850138638222</c:v>
                </c:pt>
                <c:pt idx="340">
                  <c:v>176.8014488734936</c:v>
                </c:pt>
                <c:pt idx="341">
                  <c:v>182.05629944365751</c:v>
                </c:pt>
                <c:pt idx="342">
                  <c:v>153.25046202136105</c:v>
                </c:pt>
                <c:pt idx="343">
                  <c:v>150.39553291914055</c:v>
                </c:pt>
                <c:pt idx="344">
                  <c:v>148.8050710606361</c:v>
                </c:pt>
                <c:pt idx="345">
                  <c:v>158.95658769688299</c:v>
                </c:pt>
                <c:pt idx="346">
                  <c:v>174.62782176543038</c:v>
                </c:pt>
                <c:pt idx="347">
                  <c:v>160.27187608224781</c:v>
                </c:pt>
                <c:pt idx="348">
                  <c:v>193.11122429702164</c:v>
                </c:pt>
                <c:pt idx="349">
                  <c:v>189.49715300215436</c:v>
                </c:pt>
                <c:pt idx="350">
                  <c:v>174.88348434874297</c:v>
                </c:pt>
                <c:pt idx="351">
                  <c:v>191.20840448795124</c:v>
                </c:pt>
                <c:pt idx="352">
                  <c:v>167.39986012047569</c:v>
                </c:pt>
                <c:pt idx="353">
                  <c:v>174.55016766252734</c:v>
                </c:pt>
                <c:pt idx="354">
                  <c:v>164.39495576777418</c:v>
                </c:pt>
                <c:pt idx="355">
                  <c:v>200.0567594717642</c:v>
                </c:pt>
                <c:pt idx="356">
                  <c:v>148.60217692470678</c:v>
                </c:pt>
                <c:pt idx="357">
                  <c:v>172.43057718597021</c:v>
                </c:pt>
                <c:pt idx="358">
                  <c:v>160.62272562149073</c:v>
                </c:pt>
                <c:pt idx="359">
                  <c:v>171.19479582963436</c:v>
                </c:pt>
                <c:pt idx="360">
                  <c:v>143.14549414098184</c:v>
                </c:pt>
                <c:pt idx="361">
                  <c:v>149.51687159677962</c:v>
                </c:pt>
                <c:pt idx="362">
                  <c:v>171.80613235684115</c:v>
                </c:pt>
                <c:pt idx="363">
                  <c:v>154.4691454320668</c:v>
                </c:pt>
                <c:pt idx="364">
                  <c:v>179.47262047865885</c:v>
                </c:pt>
                <c:pt idx="365">
                  <c:v>163.99026198784003</c:v>
                </c:pt>
                <c:pt idx="366">
                  <c:v>146.42968767414385</c:v>
                </c:pt>
                <c:pt idx="367">
                  <c:v>158.9335253457574</c:v>
                </c:pt>
                <c:pt idx="368">
                  <c:v>137.94992514615294</c:v>
                </c:pt>
                <c:pt idx="369">
                  <c:v>161.1404920656658</c:v>
                </c:pt>
                <c:pt idx="370">
                  <c:v>156.84808979687665</c:v>
                </c:pt>
                <c:pt idx="371">
                  <c:v>170.99648412367583</c:v>
                </c:pt>
                <c:pt idx="372">
                  <c:v>194.88498132052564</c:v>
                </c:pt>
                <c:pt idx="373">
                  <c:v>183.79477974797334</c:v>
                </c:pt>
                <c:pt idx="374">
                  <c:v>170.10997691940651</c:v>
                </c:pt>
                <c:pt idx="375">
                  <c:v>148.91378089267189</c:v>
                </c:pt>
                <c:pt idx="376">
                  <c:v>182.51906467958344</c:v>
                </c:pt>
                <c:pt idx="377">
                  <c:v>168.83073843164141</c:v>
                </c:pt>
                <c:pt idx="378">
                  <c:v>192.02192256306068</c:v>
                </c:pt>
                <c:pt idx="379">
                  <c:v>193.79370039692861</c:v>
                </c:pt>
                <c:pt idx="380">
                  <c:v>203.64889233583963</c:v>
                </c:pt>
                <c:pt idx="381">
                  <c:v>165.10570024264402</c:v>
                </c:pt>
                <c:pt idx="382">
                  <c:v>177.02780516367372</c:v>
                </c:pt>
                <c:pt idx="383">
                  <c:v>175.87407401198874</c:v>
                </c:pt>
                <c:pt idx="384">
                  <c:v>146.76853320089492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B3-423E-920D-EA50EC28A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3731200"/>
        <c:axId val="79941568"/>
      </c:barChart>
      <c:catAx>
        <c:axId val="103731200"/>
        <c:scaling>
          <c:orientation val="minMax"/>
        </c:scaling>
        <c:delete val="0"/>
        <c:axPos val="b"/>
        <c:minorGridlines>
          <c:spPr>
            <a:ln w="6350"/>
          </c:spPr>
        </c:minorGridlines>
        <c:majorTickMark val="out"/>
        <c:minorTickMark val="none"/>
        <c:tickLblPos val="nextTo"/>
        <c:txPr>
          <a:bodyPr/>
          <a:lstStyle/>
          <a:p>
            <a:pPr>
              <a:defRPr sz="500"/>
            </a:pPr>
            <a:endParaRPr lang="ru-RU"/>
          </a:p>
        </c:txPr>
        <c:crossAx val="79941568"/>
        <c:crosses val="autoZero"/>
        <c:auto val="1"/>
        <c:lblAlgn val="ctr"/>
        <c:lblOffset val="100"/>
        <c:tickMarkSkip val="48"/>
        <c:noMultiLvlLbl val="0"/>
      </c:catAx>
      <c:valAx>
        <c:axId val="79941568"/>
        <c:scaling>
          <c:orientation val="minMax"/>
          <c:max val="600"/>
          <c:min val="-200"/>
        </c:scaling>
        <c:delete val="0"/>
        <c:axPos val="l"/>
        <c:majorGridlines>
          <c:spPr>
            <a:ln w="6350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103731200"/>
        <c:crosses val="autoZero"/>
        <c:crossBetween val="between"/>
        <c:majorUnit val="10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v>Коммерч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val>
            <c:numRef>
              <c:f>'ВЛ-110кВ_СТЭЦ-ПС_Мера'!$AB$14:$AB$398</c:f>
              <c:numCache>
                <c:formatCode>#,##0.00</c:formatCode>
                <c:ptCount val="385"/>
                <c:pt idx="0">
                  <c:v>-61.423923419998985</c:v>
                </c:pt>
                <c:pt idx="1">
                  <c:v>-61.595806724540637</c:v>
                </c:pt>
                <c:pt idx="2">
                  <c:v>-39.695408651621364</c:v>
                </c:pt>
                <c:pt idx="3">
                  <c:v>-61.448723895156746</c:v>
                </c:pt>
                <c:pt idx="4">
                  <c:v>-61.48092451292252</c:v>
                </c:pt>
                <c:pt idx="5">
                  <c:v>-61.507195017611792</c:v>
                </c:pt>
                <c:pt idx="6">
                  <c:v>-61.565576141413132</c:v>
                </c:pt>
                <c:pt idx="7">
                  <c:v>-61.610717012453279</c:v>
                </c:pt>
                <c:pt idx="8">
                  <c:v>-61.557515986077256</c:v>
                </c:pt>
                <c:pt idx="9">
                  <c:v>-61.571956264412819</c:v>
                </c:pt>
                <c:pt idx="10">
                  <c:v>-60.806351766564831</c:v>
                </c:pt>
                <c:pt idx="11">
                  <c:v>-62.214658842778121</c:v>
                </c:pt>
                <c:pt idx="12">
                  <c:v>-62.842191483428934</c:v>
                </c:pt>
                <c:pt idx="13">
                  <c:v>-62.88796241929829</c:v>
                </c:pt>
                <c:pt idx="14">
                  <c:v>-40.828091195503511</c:v>
                </c:pt>
                <c:pt idx="15">
                  <c:v>-62.418092901759202</c:v>
                </c:pt>
                <c:pt idx="16">
                  <c:v>-62.504214631323904</c:v>
                </c:pt>
                <c:pt idx="17">
                  <c:v>-62.664557869270794</c:v>
                </c:pt>
                <c:pt idx="18">
                  <c:v>-62.780770230527295</c:v>
                </c:pt>
                <c:pt idx="19">
                  <c:v>-62.767409958447928</c:v>
                </c:pt>
                <c:pt idx="20">
                  <c:v>-62.870322058385682</c:v>
                </c:pt>
                <c:pt idx="21">
                  <c:v>-63.202898909930653</c:v>
                </c:pt>
                <c:pt idx="22">
                  <c:v>-63.322811404743511</c:v>
                </c:pt>
                <c:pt idx="23">
                  <c:v>-63.775610942214215</c:v>
                </c:pt>
                <c:pt idx="24">
                  <c:v>-62.590556372016792</c:v>
                </c:pt>
                <c:pt idx="25">
                  <c:v>-60.985565112880366</c:v>
                </c:pt>
                <c:pt idx="26">
                  <c:v>-61.434413620915407</c:v>
                </c:pt>
                <c:pt idx="27">
                  <c:v>-28.352397045520341</c:v>
                </c:pt>
                <c:pt idx="28">
                  <c:v>141.67716066538918</c:v>
                </c:pt>
                <c:pt idx="29">
                  <c:v>188.44720505596797</c:v>
                </c:pt>
                <c:pt idx="30">
                  <c:v>154.98514467446992</c:v>
                </c:pt>
                <c:pt idx="31">
                  <c:v>177.77623278935062</c:v>
                </c:pt>
                <c:pt idx="32">
                  <c:v>157.18797341188477</c:v>
                </c:pt>
                <c:pt idx="33">
                  <c:v>170.31903980095331</c:v>
                </c:pt>
                <c:pt idx="34">
                  <c:v>197.32272818147129</c:v>
                </c:pt>
                <c:pt idx="35">
                  <c:v>217.69817802845193</c:v>
                </c:pt>
                <c:pt idx="36">
                  <c:v>193.24305126012058</c:v>
                </c:pt>
                <c:pt idx="37">
                  <c:v>187.42806328848019</c:v>
                </c:pt>
                <c:pt idx="38">
                  <c:v>217.41476084220687</c:v>
                </c:pt>
                <c:pt idx="39">
                  <c:v>202.359693260016</c:v>
                </c:pt>
                <c:pt idx="40">
                  <c:v>213.28498048346688</c:v>
                </c:pt>
                <c:pt idx="41">
                  <c:v>212.0430022147786</c:v>
                </c:pt>
                <c:pt idx="42">
                  <c:v>211.87783858217006</c:v>
                </c:pt>
                <c:pt idx="43">
                  <c:v>1385.1044429801948</c:v>
                </c:pt>
                <c:pt idx="44">
                  <c:v>191.1106040124053</c:v>
                </c:pt>
                <c:pt idx="45">
                  <c:v>192.51691202370841</c:v>
                </c:pt>
                <c:pt idx="46">
                  <c:v>189.65285917015547</c:v>
                </c:pt>
                <c:pt idx="47">
                  <c:v>186.96388132203771</c:v>
                </c:pt>
                <c:pt idx="48">
                  <c:v>172.30570520032271</c:v>
                </c:pt>
                <c:pt idx="49">
                  <c:v>190.73706677851419</c:v>
                </c:pt>
                <c:pt idx="50">
                  <c:v>170.45987617908418</c:v>
                </c:pt>
                <c:pt idx="51">
                  <c:v>203.1119667324075</c:v>
                </c:pt>
                <c:pt idx="52">
                  <c:v>179.74978350151045</c:v>
                </c:pt>
                <c:pt idx="53">
                  <c:v>172.6971418238353</c:v>
                </c:pt>
                <c:pt idx="54">
                  <c:v>189.14946515865026</c:v>
                </c:pt>
                <c:pt idx="55">
                  <c:v>174.99583621304018</c:v>
                </c:pt>
                <c:pt idx="56">
                  <c:v>163.42882883991297</c:v>
                </c:pt>
                <c:pt idx="57">
                  <c:v>179.0276689403388</c:v>
                </c:pt>
                <c:pt idx="58">
                  <c:v>183.18331350558674</c:v>
                </c:pt>
                <c:pt idx="59">
                  <c:v>232.4325005814718</c:v>
                </c:pt>
                <c:pt idx="60">
                  <c:v>182.78215452979185</c:v>
                </c:pt>
                <c:pt idx="61">
                  <c:v>192.98214563073105</c:v>
                </c:pt>
                <c:pt idx="62">
                  <c:v>215.13682304870281</c:v>
                </c:pt>
                <c:pt idx="63">
                  <c:v>213.98452338691391</c:v>
                </c:pt>
                <c:pt idx="64">
                  <c:v>204.75364684787053</c:v>
                </c:pt>
                <c:pt idx="65">
                  <c:v>195.36604592852564</c:v>
                </c:pt>
                <c:pt idx="66">
                  <c:v>213.07380047150332</c:v>
                </c:pt>
                <c:pt idx="67">
                  <c:v>233.61359101521896</c:v>
                </c:pt>
                <c:pt idx="68">
                  <c:v>200.93391206867301</c:v>
                </c:pt>
                <c:pt idx="69">
                  <c:v>189.70155626761067</c:v>
                </c:pt>
                <c:pt idx="70">
                  <c:v>174.04690561430704</c:v>
                </c:pt>
                <c:pt idx="71">
                  <c:v>176.71345908356636</c:v>
                </c:pt>
                <c:pt idx="72">
                  <c:v>195.32870017272762</c:v>
                </c:pt>
                <c:pt idx="73">
                  <c:v>156.99005035985616</c:v>
                </c:pt>
                <c:pt idx="74">
                  <c:v>198.93219922165665</c:v>
                </c:pt>
                <c:pt idx="75">
                  <c:v>190.59558226678195</c:v>
                </c:pt>
                <c:pt idx="76">
                  <c:v>185.38736657221125</c:v>
                </c:pt>
                <c:pt idx="77">
                  <c:v>174.05564200375505</c:v>
                </c:pt>
                <c:pt idx="78">
                  <c:v>160.62680145407211</c:v>
                </c:pt>
                <c:pt idx="79">
                  <c:v>192.99318420149768</c:v>
                </c:pt>
                <c:pt idx="80">
                  <c:v>158.76317620552953</c:v>
                </c:pt>
                <c:pt idx="81">
                  <c:v>164.35077032209847</c:v>
                </c:pt>
                <c:pt idx="82">
                  <c:v>211.03510181515736</c:v>
                </c:pt>
                <c:pt idx="83">
                  <c:v>192.77848477415699</c:v>
                </c:pt>
                <c:pt idx="84">
                  <c:v>206.24033772007954</c:v>
                </c:pt>
                <c:pt idx="85">
                  <c:v>198.23789613721851</c:v>
                </c:pt>
                <c:pt idx="86">
                  <c:v>190.21691664649438</c:v>
                </c:pt>
                <c:pt idx="87">
                  <c:v>215.16213075615974</c:v>
                </c:pt>
                <c:pt idx="88">
                  <c:v>206.92745879860843</c:v>
                </c:pt>
                <c:pt idx="89">
                  <c:v>228.99363034559929</c:v>
                </c:pt>
                <c:pt idx="90">
                  <c:v>211.46445117692815</c:v>
                </c:pt>
                <c:pt idx="91">
                  <c:v>215.59951241366991</c:v>
                </c:pt>
                <c:pt idx="92">
                  <c:v>206.03813907336689</c:v>
                </c:pt>
                <c:pt idx="93">
                  <c:v>201.25031528920687</c:v>
                </c:pt>
                <c:pt idx="94">
                  <c:v>183.38702298908211</c:v>
                </c:pt>
                <c:pt idx="95">
                  <c:v>198.96604392241289</c:v>
                </c:pt>
                <c:pt idx="96">
                  <c:v>180.69553504511467</c:v>
                </c:pt>
                <c:pt idx="97">
                  <c:v>179.4136138830826</c:v>
                </c:pt>
                <c:pt idx="98">
                  <c:v>171.27666797933489</c:v>
                </c:pt>
                <c:pt idx="99">
                  <c:v>201.30795432311626</c:v>
                </c:pt>
                <c:pt idx="100">
                  <c:v>186.84684719089114</c:v>
                </c:pt>
                <c:pt idx="101">
                  <c:v>187.71920239661256</c:v>
                </c:pt>
                <c:pt idx="102">
                  <c:v>174.97496425454986</c:v>
                </c:pt>
                <c:pt idx="103">
                  <c:v>163.41340928848382</c:v>
                </c:pt>
                <c:pt idx="104">
                  <c:v>162.90726530355835</c:v>
                </c:pt>
                <c:pt idx="105">
                  <c:v>157.02565459864331</c:v>
                </c:pt>
                <c:pt idx="106">
                  <c:v>188.36644608184895</c:v>
                </c:pt>
                <c:pt idx="107">
                  <c:v>170.28736637696409</c:v>
                </c:pt>
                <c:pt idx="108">
                  <c:v>186.93022466913621</c:v>
                </c:pt>
                <c:pt idx="109">
                  <c:v>189.89992106305618</c:v>
                </c:pt>
                <c:pt idx="110">
                  <c:v>210.48533276297169</c:v>
                </c:pt>
                <c:pt idx="111">
                  <c:v>167.39872202792972</c:v>
                </c:pt>
                <c:pt idx="112">
                  <c:v>186.01327174736832</c:v>
                </c:pt>
                <c:pt idx="113">
                  <c:v>206.10951854310258</c:v>
                </c:pt>
                <c:pt idx="114">
                  <c:v>190.91895460353453</c:v>
                </c:pt>
                <c:pt idx="115">
                  <c:v>200.75502219015834</c:v>
                </c:pt>
                <c:pt idx="116">
                  <c:v>176.33785791573715</c:v>
                </c:pt>
                <c:pt idx="117">
                  <c:v>160.85771841899168</c:v>
                </c:pt>
                <c:pt idx="118">
                  <c:v>178.33211321088197</c:v>
                </c:pt>
                <c:pt idx="119">
                  <c:v>146.73411760219687</c:v>
                </c:pt>
                <c:pt idx="120">
                  <c:v>161.76011081275763</c:v>
                </c:pt>
                <c:pt idx="121">
                  <c:v>142.97977504407083</c:v>
                </c:pt>
                <c:pt idx="122">
                  <c:v>143.56904082340907</c:v>
                </c:pt>
                <c:pt idx="123">
                  <c:v>150.86807521857145</c:v>
                </c:pt>
                <c:pt idx="124">
                  <c:v>144.07687111318671</c:v>
                </c:pt>
                <c:pt idx="125">
                  <c:v>187.40163418137405</c:v>
                </c:pt>
                <c:pt idx="126">
                  <c:v>129.93808696826045</c:v>
                </c:pt>
                <c:pt idx="127">
                  <c:v>153.68192872930373</c:v>
                </c:pt>
                <c:pt idx="128">
                  <c:v>145.23876223559461</c:v>
                </c:pt>
                <c:pt idx="129">
                  <c:v>162.98389042058648</c:v>
                </c:pt>
                <c:pt idx="130">
                  <c:v>153.77150902473232</c:v>
                </c:pt>
                <c:pt idx="131">
                  <c:v>158.20851345502643</c:v>
                </c:pt>
                <c:pt idx="132">
                  <c:v>160.48012824999347</c:v>
                </c:pt>
                <c:pt idx="133">
                  <c:v>158.74941943782943</c:v>
                </c:pt>
                <c:pt idx="134">
                  <c:v>176.4242912155197</c:v>
                </c:pt>
                <c:pt idx="135">
                  <c:v>153.11063184279629</c:v>
                </c:pt>
                <c:pt idx="136">
                  <c:v>163.75761660731519</c:v>
                </c:pt>
                <c:pt idx="137">
                  <c:v>181.62730464493637</c:v>
                </c:pt>
                <c:pt idx="138">
                  <c:v>157.96480344352625</c:v>
                </c:pt>
                <c:pt idx="139">
                  <c:v>187.68383672143347</c:v>
                </c:pt>
                <c:pt idx="140">
                  <c:v>152.99964528665072</c:v>
                </c:pt>
                <c:pt idx="141">
                  <c:v>162.77986142394124</c:v>
                </c:pt>
                <c:pt idx="142">
                  <c:v>185.97615509056669</c:v>
                </c:pt>
                <c:pt idx="143">
                  <c:v>143.78178217274311</c:v>
                </c:pt>
                <c:pt idx="144">
                  <c:v>162.33376323975386</c:v>
                </c:pt>
                <c:pt idx="145">
                  <c:v>147.92121469573937</c:v>
                </c:pt>
                <c:pt idx="146">
                  <c:v>176.03760625584158</c:v>
                </c:pt>
                <c:pt idx="147">
                  <c:v>157.65104160900421</c:v>
                </c:pt>
                <c:pt idx="148">
                  <c:v>181.26636674881127</c:v>
                </c:pt>
                <c:pt idx="149">
                  <c:v>148.10401429283482</c:v>
                </c:pt>
                <c:pt idx="150">
                  <c:v>157.06320678082841</c:v>
                </c:pt>
                <c:pt idx="151">
                  <c:v>152.18606595565041</c:v>
                </c:pt>
                <c:pt idx="152">
                  <c:v>169.00013215919233</c:v>
                </c:pt>
                <c:pt idx="153">
                  <c:v>197.95432344068752</c:v>
                </c:pt>
                <c:pt idx="154">
                  <c:v>195.05993738328277</c:v>
                </c:pt>
                <c:pt idx="155">
                  <c:v>201.89974327552011</c:v>
                </c:pt>
                <c:pt idx="156">
                  <c:v>204.64162725764004</c:v>
                </c:pt>
                <c:pt idx="157">
                  <c:v>206.31711267170658</c:v>
                </c:pt>
                <c:pt idx="158">
                  <c:v>202.86857174410943</c:v>
                </c:pt>
                <c:pt idx="159">
                  <c:v>162.55049022591214</c:v>
                </c:pt>
                <c:pt idx="160">
                  <c:v>197.49399496143923</c:v>
                </c:pt>
                <c:pt idx="161">
                  <c:v>219.56143879783411</c:v>
                </c:pt>
                <c:pt idx="162">
                  <c:v>198.96374805592615</c:v>
                </c:pt>
                <c:pt idx="163">
                  <c:v>193.54561417395348</c:v>
                </c:pt>
                <c:pt idx="164">
                  <c:v>191.77615416473037</c:v>
                </c:pt>
                <c:pt idx="165">
                  <c:v>195.92448556169029</c:v>
                </c:pt>
                <c:pt idx="166">
                  <c:v>193.43655121773241</c:v>
                </c:pt>
                <c:pt idx="167">
                  <c:v>189.05422310066851</c:v>
                </c:pt>
                <c:pt idx="168">
                  <c:v>180.44887932852137</c:v>
                </c:pt>
                <c:pt idx="169">
                  <c:v>176.36920211723941</c:v>
                </c:pt>
                <c:pt idx="170">
                  <c:v>194.86067666511281</c:v>
                </c:pt>
                <c:pt idx="171">
                  <c:v>200.20623524666252</c:v>
                </c:pt>
                <c:pt idx="172">
                  <c:v>191.47666229552124</c:v>
                </c:pt>
                <c:pt idx="173">
                  <c:v>178.60932872936129</c:v>
                </c:pt>
                <c:pt idx="174">
                  <c:v>170.63362129624687</c:v>
                </c:pt>
                <c:pt idx="175">
                  <c:v>178.90290892329446</c:v>
                </c:pt>
                <c:pt idx="176">
                  <c:v>161.41504306293186</c:v>
                </c:pt>
                <c:pt idx="177">
                  <c:v>188.08319341589942</c:v>
                </c:pt>
                <c:pt idx="178">
                  <c:v>213.80926335126378</c:v>
                </c:pt>
                <c:pt idx="179">
                  <c:v>204.52534790134075</c:v>
                </c:pt>
                <c:pt idx="180">
                  <c:v>207.90885947227093</c:v>
                </c:pt>
                <c:pt idx="181">
                  <c:v>210.86727643835161</c:v>
                </c:pt>
                <c:pt idx="182">
                  <c:v>222.24627895039447</c:v>
                </c:pt>
                <c:pt idx="183">
                  <c:v>201.42256878948047</c:v>
                </c:pt>
                <c:pt idx="184">
                  <c:v>189.89572470696214</c:v>
                </c:pt>
                <c:pt idx="185">
                  <c:v>185.83299113955979</c:v>
                </c:pt>
                <c:pt idx="186">
                  <c:v>215.65100971264098</c:v>
                </c:pt>
                <c:pt idx="187">
                  <c:v>214.14378361064524</c:v>
                </c:pt>
                <c:pt idx="188">
                  <c:v>180.45257423018973</c:v>
                </c:pt>
                <c:pt idx="189">
                  <c:v>200.14754650153208</c:v>
                </c:pt>
                <c:pt idx="190">
                  <c:v>178.67464671259887</c:v>
                </c:pt>
                <c:pt idx="191">
                  <c:v>171.86802866301764</c:v>
                </c:pt>
                <c:pt idx="192">
                  <c:v>176.00464277503559</c:v>
                </c:pt>
                <c:pt idx="193">
                  <c:v>168.16990942047397</c:v>
                </c:pt>
                <c:pt idx="194">
                  <c:v>185.23467918063687</c:v>
                </c:pt>
                <c:pt idx="195">
                  <c:v>169.48575986459005</c:v>
                </c:pt>
                <c:pt idx="196">
                  <c:v>159.84501543118057</c:v>
                </c:pt>
                <c:pt idx="197">
                  <c:v>161.7517367721864</c:v>
                </c:pt>
                <c:pt idx="198">
                  <c:v>169.1886073168782</c:v>
                </c:pt>
                <c:pt idx="199">
                  <c:v>170.49304693655196</c:v>
                </c:pt>
                <c:pt idx="200">
                  <c:v>167.89143054733361</c:v>
                </c:pt>
                <c:pt idx="201">
                  <c:v>167.79993302341529</c:v>
                </c:pt>
                <c:pt idx="202">
                  <c:v>195.33991309321607</c:v>
                </c:pt>
                <c:pt idx="203">
                  <c:v>180.5936944652164</c:v>
                </c:pt>
                <c:pt idx="204">
                  <c:v>158.65403832584224</c:v>
                </c:pt>
                <c:pt idx="205">
                  <c:v>200.57091821159599</c:v>
                </c:pt>
                <c:pt idx="206">
                  <c:v>185.42437566295263</c:v>
                </c:pt>
                <c:pt idx="207">
                  <c:v>173.45777600482467</c:v>
                </c:pt>
                <c:pt idx="208">
                  <c:v>185.44356512393216</c:v>
                </c:pt>
                <c:pt idx="209">
                  <c:v>230.47972143056273</c:v>
                </c:pt>
                <c:pt idx="210">
                  <c:v>214.07175304246903</c:v>
                </c:pt>
                <c:pt idx="211">
                  <c:v>205.80042575196268</c:v>
                </c:pt>
                <c:pt idx="212">
                  <c:v>194.30287619219411</c:v>
                </c:pt>
                <c:pt idx="213">
                  <c:v>185.25689622746438</c:v>
                </c:pt>
                <c:pt idx="214">
                  <c:v>186.17816629617349</c:v>
                </c:pt>
                <c:pt idx="215">
                  <c:v>160.74174233372838</c:v>
                </c:pt>
                <c:pt idx="216">
                  <c:v>188.45246704920069</c:v>
                </c:pt>
                <c:pt idx="217">
                  <c:v>165.16154387756893</c:v>
                </c:pt>
                <c:pt idx="218">
                  <c:v>163.34685302457657</c:v>
                </c:pt>
                <c:pt idx="219">
                  <c:v>197.73138282584006</c:v>
                </c:pt>
                <c:pt idx="220">
                  <c:v>174.94688544862265</c:v>
                </c:pt>
                <c:pt idx="221">
                  <c:v>169.77700502721777</c:v>
                </c:pt>
                <c:pt idx="222">
                  <c:v>156.10920230496413</c:v>
                </c:pt>
                <c:pt idx="223">
                  <c:v>171.19538818388284</c:v>
                </c:pt>
                <c:pt idx="224">
                  <c:v>165.99304777051975</c:v>
                </c:pt>
                <c:pt idx="225">
                  <c:v>194.05614407873037</c:v>
                </c:pt>
                <c:pt idx="226">
                  <c:v>182.286833631749</c:v>
                </c:pt>
                <c:pt idx="227">
                  <c:v>166.72828457607108</c:v>
                </c:pt>
                <c:pt idx="228">
                  <c:v>177.56726210111782</c:v>
                </c:pt>
                <c:pt idx="229">
                  <c:v>191.71537065439151</c:v>
                </c:pt>
                <c:pt idx="230">
                  <c:v>187.25721093507349</c:v>
                </c:pt>
                <c:pt idx="231">
                  <c:v>188.09549779354285</c:v>
                </c:pt>
                <c:pt idx="232">
                  <c:v>196.00900742200133</c:v>
                </c:pt>
                <c:pt idx="233">
                  <c:v>196.55472245181232</c:v>
                </c:pt>
                <c:pt idx="234">
                  <c:v>204.41012483299266</c:v>
                </c:pt>
                <c:pt idx="235">
                  <c:v>185.80768192048816</c:v>
                </c:pt>
                <c:pt idx="236">
                  <c:v>164.87410182479596</c:v>
                </c:pt>
                <c:pt idx="237">
                  <c:v>184.57540405234352</c:v>
                </c:pt>
                <c:pt idx="238">
                  <c:v>155.93080702972958</c:v>
                </c:pt>
                <c:pt idx="239">
                  <c:v>162.84408202452244</c:v>
                </c:pt>
                <c:pt idx="240">
                  <c:v>167.37147380303827</c:v>
                </c:pt>
                <c:pt idx="241">
                  <c:v>100.74856690635335</c:v>
                </c:pt>
                <c:pt idx="242">
                  <c:v>87.200827246477104</c:v>
                </c:pt>
                <c:pt idx="243">
                  <c:v>-64.793313052750605</c:v>
                </c:pt>
                <c:pt idx="244">
                  <c:v>-61.876052169491956</c:v>
                </c:pt>
                <c:pt idx="245">
                  <c:v>-61.936933361724329</c:v>
                </c:pt>
                <c:pt idx="246">
                  <c:v>-61.964933911178655</c:v>
                </c:pt>
                <c:pt idx="247">
                  <c:v>-62.007444746718761</c:v>
                </c:pt>
                <c:pt idx="248">
                  <c:v>-61.830191273606857</c:v>
                </c:pt>
                <c:pt idx="249">
                  <c:v>-61.488214652912887</c:v>
                </c:pt>
                <c:pt idx="250">
                  <c:v>-60.709679973503</c:v>
                </c:pt>
                <c:pt idx="251">
                  <c:v>-61.07575680791048</c:v>
                </c:pt>
                <c:pt idx="252">
                  <c:v>-62.853491714307019</c:v>
                </c:pt>
                <c:pt idx="253">
                  <c:v>-63.238619651755521</c:v>
                </c:pt>
                <c:pt idx="254">
                  <c:v>-63.449734059521418</c:v>
                </c:pt>
                <c:pt idx="255">
                  <c:v>-63.262870156029351</c:v>
                </c:pt>
                <c:pt idx="256">
                  <c:v>-63.312871197442163</c:v>
                </c:pt>
                <c:pt idx="257">
                  <c:v>-63.29754087790549</c:v>
                </c:pt>
                <c:pt idx="258">
                  <c:v>-63.275470418253036</c:v>
                </c:pt>
                <c:pt idx="259">
                  <c:v>-63.238259644273384</c:v>
                </c:pt>
                <c:pt idx="260">
                  <c:v>-63.482684751108309</c:v>
                </c:pt>
                <c:pt idx="261">
                  <c:v>-62.878672229190883</c:v>
                </c:pt>
                <c:pt idx="262">
                  <c:v>-61.275680591340929</c:v>
                </c:pt>
                <c:pt idx="263">
                  <c:v>1.4126750074803738</c:v>
                </c:pt>
                <c:pt idx="264">
                  <c:v>127.63195092344523</c:v>
                </c:pt>
                <c:pt idx="265">
                  <c:v>167.47512254262719</c:v>
                </c:pt>
                <c:pt idx="266">
                  <c:v>170.40801325831839</c:v>
                </c:pt>
                <c:pt idx="267">
                  <c:v>152.18479807193052</c:v>
                </c:pt>
                <c:pt idx="268">
                  <c:v>179.07857065809389</c:v>
                </c:pt>
                <c:pt idx="269">
                  <c:v>159.6006172977298</c:v>
                </c:pt>
                <c:pt idx="270">
                  <c:v>172.90764012442048</c:v>
                </c:pt>
                <c:pt idx="271">
                  <c:v>142.18498363761731</c:v>
                </c:pt>
                <c:pt idx="272">
                  <c:v>145.56511966854455</c:v>
                </c:pt>
                <c:pt idx="273">
                  <c:v>170.41722261561887</c:v>
                </c:pt>
                <c:pt idx="274">
                  <c:v>179.04984328774691</c:v>
                </c:pt>
                <c:pt idx="275">
                  <c:v>167.81822762700591</c:v>
                </c:pt>
                <c:pt idx="276">
                  <c:v>175.49554242160582</c:v>
                </c:pt>
                <c:pt idx="277">
                  <c:v>179.99431523829156</c:v>
                </c:pt>
                <c:pt idx="278">
                  <c:v>168.89505571848025</c:v>
                </c:pt>
                <c:pt idx="279">
                  <c:v>163.83792396502605</c:v>
                </c:pt>
                <c:pt idx="280">
                  <c:v>177.84424856981428</c:v>
                </c:pt>
                <c:pt idx="281">
                  <c:v>187.40495836696721</c:v>
                </c:pt>
                <c:pt idx="282">
                  <c:v>182.18459904735477</c:v>
                </c:pt>
                <c:pt idx="283">
                  <c:v>199.60667037669424</c:v>
                </c:pt>
                <c:pt idx="284">
                  <c:v>164.49151863973196</c:v>
                </c:pt>
                <c:pt idx="285">
                  <c:v>148.16395866228919</c:v>
                </c:pt>
                <c:pt idx="286">
                  <c:v>164.35147562752667</c:v>
                </c:pt>
                <c:pt idx="287">
                  <c:v>157.90843189231464</c:v>
                </c:pt>
                <c:pt idx="288">
                  <c:v>146.61822850263792</c:v>
                </c:pt>
                <c:pt idx="289">
                  <c:v>152.78320469786959</c:v>
                </c:pt>
                <c:pt idx="290">
                  <c:v>130.63565988268942</c:v>
                </c:pt>
                <c:pt idx="291">
                  <c:v>142.3228501511098</c:v>
                </c:pt>
                <c:pt idx="292">
                  <c:v>147.64330122896624</c:v>
                </c:pt>
                <c:pt idx="293">
                  <c:v>153.14077495225968</c:v>
                </c:pt>
                <c:pt idx="294">
                  <c:v>145.8375306450084</c:v>
                </c:pt>
                <c:pt idx="295">
                  <c:v>137.99819428355482</c:v>
                </c:pt>
                <c:pt idx="296">
                  <c:v>150.59595231162837</c:v>
                </c:pt>
                <c:pt idx="297">
                  <c:v>129.55317264232411</c:v>
                </c:pt>
                <c:pt idx="298">
                  <c:v>164.21532372926748</c:v>
                </c:pt>
                <c:pt idx="299">
                  <c:v>174.33103847176989</c:v>
                </c:pt>
                <c:pt idx="300">
                  <c:v>157.49050668657367</c:v>
                </c:pt>
                <c:pt idx="301">
                  <c:v>149.70450278432349</c:v>
                </c:pt>
                <c:pt idx="302">
                  <c:v>166.3887710097496</c:v>
                </c:pt>
                <c:pt idx="303">
                  <c:v>162.30146828402818</c:v>
                </c:pt>
                <c:pt idx="304">
                  <c:v>139.94265607395499</c:v>
                </c:pt>
                <c:pt idx="305">
                  <c:v>156.04276438020506</c:v>
                </c:pt>
                <c:pt idx="306">
                  <c:v>144.33297212281963</c:v>
                </c:pt>
                <c:pt idx="307">
                  <c:v>172.39825332540559</c:v>
                </c:pt>
                <c:pt idx="308">
                  <c:v>153.17047870327502</c:v>
                </c:pt>
                <c:pt idx="309">
                  <c:v>147.45014099263469</c:v>
                </c:pt>
                <c:pt idx="310">
                  <c:v>147.21839580013426</c:v>
                </c:pt>
                <c:pt idx="311">
                  <c:v>126.24298163090077</c:v>
                </c:pt>
                <c:pt idx="312">
                  <c:v>139.54387898744807</c:v>
                </c:pt>
                <c:pt idx="313">
                  <c:v>139.10292261946893</c:v>
                </c:pt>
                <c:pt idx="314">
                  <c:v>150.28944261888213</c:v>
                </c:pt>
                <c:pt idx="315">
                  <c:v>158.65815781927901</c:v>
                </c:pt>
                <c:pt idx="316">
                  <c:v>155.77455886658151</c:v>
                </c:pt>
                <c:pt idx="317">
                  <c:v>136.73568703469692</c:v>
                </c:pt>
                <c:pt idx="318">
                  <c:v>134.61073891227957</c:v>
                </c:pt>
                <c:pt idx="319">
                  <c:v>146.63741154781226</c:v>
                </c:pt>
                <c:pt idx="320">
                  <c:v>147.6373345100117</c:v>
                </c:pt>
                <c:pt idx="321">
                  <c:v>150.9674808274049</c:v>
                </c:pt>
                <c:pt idx="322">
                  <c:v>159.75946034463527</c:v>
                </c:pt>
                <c:pt idx="323">
                  <c:v>163.25727289846145</c:v>
                </c:pt>
                <c:pt idx="324">
                  <c:v>166.13742802207065</c:v>
                </c:pt>
                <c:pt idx="325">
                  <c:v>165.94202285505816</c:v>
                </c:pt>
                <c:pt idx="326">
                  <c:v>151.55710953811061</c:v>
                </c:pt>
                <c:pt idx="327">
                  <c:v>169.72212926995178</c:v>
                </c:pt>
                <c:pt idx="328">
                  <c:v>162.7721644560981</c:v>
                </c:pt>
                <c:pt idx="329">
                  <c:v>177.22631365525439</c:v>
                </c:pt>
                <c:pt idx="330">
                  <c:v>212.10624091125612</c:v>
                </c:pt>
                <c:pt idx="331">
                  <c:v>174.99953581694496</c:v>
                </c:pt>
                <c:pt idx="332">
                  <c:v>175.65448427222336</c:v>
                </c:pt>
                <c:pt idx="333">
                  <c:v>181.73770832393382</c:v>
                </c:pt>
                <c:pt idx="334">
                  <c:v>166.22683638761907</c:v>
                </c:pt>
                <c:pt idx="335">
                  <c:v>165.97329876514971</c:v>
                </c:pt>
                <c:pt idx="336">
                  <c:v>164.52924856772739</c:v>
                </c:pt>
                <c:pt idx="337">
                  <c:v>164.46267471820681</c:v>
                </c:pt>
                <c:pt idx="338">
                  <c:v>189.23917587793565</c:v>
                </c:pt>
                <c:pt idx="339">
                  <c:v>154.47850138638222</c:v>
                </c:pt>
                <c:pt idx="340">
                  <c:v>176.8014488734936</c:v>
                </c:pt>
                <c:pt idx="341">
                  <c:v>182.05629944365751</c:v>
                </c:pt>
                <c:pt idx="342">
                  <c:v>153.25046202136105</c:v>
                </c:pt>
                <c:pt idx="343">
                  <c:v>150.39553291914055</c:v>
                </c:pt>
                <c:pt idx="344">
                  <c:v>148.8050710606361</c:v>
                </c:pt>
                <c:pt idx="345">
                  <c:v>158.95658769688299</c:v>
                </c:pt>
                <c:pt idx="346">
                  <c:v>174.62782176543038</c:v>
                </c:pt>
                <c:pt idx="347">
                  <c:v>160.27187608224781</c:v>
                </c:pt>
                <c:pt idx="348">
                  <c:v>193.11122429702164</c:v>
                </c:pt>
                <c:pt idx="349">
                  <c:v>189.49715300215436</c:v>
                </c:pt>
                <c:pt idx="350">
                  <c:v>174.88348434874297</c:v>
                </c:pt>
                <c:pt idx="351">
                  <c:v>191.20840448795124</c:v>
                </c:pt>
                <c:pt idx="352">
                  <c:v>167.39986012047569</c:v>
                </c:pt>
                <c:pt idx="353">
                  <c:v>174.55016766252734</c:v>
                </c:pt>
                <c:pt idx="354">
                  <c:v>164.39495576777418</c:v>
                </c:pt>
                <c:pt idx="355">
                  <c:v>200.0567594717642</c:v>
                </c:pt>
                <c:pt idx="356">
                  <c:v>148.60217692470678</c:v>
                </c:pt>
                <c:pt idx="357">
                  <c:v>172.43057718597021</c:v>
                </c:pt>
                <c:pt idx="358">
                  <c:v>160.62272562149073</c:v>
                </c:pt>
                <c:pt idx="359">
                  <c:v>171.19479582963436</c:v>
                </c:pt>
                <c:pt idx="360">
                  <c:v>143.14549414098184</c:v>
                </c:pt>
                <c:pt idx="361">
                  <c:v>149.51687159677962</c:v>
                </c:pt>
                <c:pt idx="362">
                  <c:v>171.80613235684115</c:v>
                </c:pt>
                <c:pt idx="363">
                  <c:v>154.4691454320668</c:v>
                </c:pt>
                <c:pt idx="364">
                  <c:v>179.47262047865885</c:v>
                </c:pt>
                <c:pt idx="365">
                  <c:v>163.99026198784003</c:v>
                </c:pt>
                <c:pt idx="366">
                  <c:v>146.42968767414385</c:v>
                </c:pt>
                <c:pt idx="367">
                  <c:v>158.9335253457574</c:v>
                </c:pt>
                <c:pt idx="368">
                  <c:v>137.94992514615294</c:v>
                </c:pt>
                <c:pt idx="369">
                  <c:v>161.1404920656658</c:v>
                </c:pt>
                <c:pt idx="370">
                  <c:v>156.84808979687665</c:v>
                </c:pt>
                <c:pt idx="371">
                  <c:v>170.99648412367583</c:v>
                </c:pt>
                <c:pt idx="372">
                  <c:v>194.88498132052564</c:v>
                </c:pt>
                <c:pt idx="373">
                  <c:v>183.79477974797334</c:v>
                </c:pt>
                <c:pt idx="374">
                  <c:v>170.10997691940651</c:v>
                </c:pt>
                <c:pt idx="375">
                  <c:v>148.91378089267189</c:v>
                </c:pt>
                <c:pt idx="376">
                  <c:v>182.51906467958344</c:v>
                </c:pt>
                <c:pt idx="377">
                  <c:v>168.83073843164141</c:v>
                </c:pt>
                <c:pt idx="378">
                  <c:v>192.02192256306068</c:v>
                </c:pt>
                <c:pt idx="379">
                  <c:v>193.79370039692861</c:v>
                </c:pt>
                <c:pt idx="380">
                  <c:v>203.64889233583963</c:v>
                </c:pt>
                <c:pt idx="381">
                  <c:v>165.10570024264402</c:v>
                </c:pt>
                <c:pt idx="382">
                  <c:v>177.02780516367372</c:v>
                </c:pt>
                <c:pt idx="383">
                  <c:v>175.87407401198874</c:v>
                </c:pt>
                <c:pt idx="384">
                  <c:v>146.76853320089492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4-410C-9357-F24D87249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3731712"/>
        <c:axId val="79943296"/>
      </c:barChart>
      <c:lineChart>
        <c:grouping val="standard"/>
        <c:varyColors val="0"/>
        <c:ser>
          <c:idx val="0"/>
          <c:order val="0"/>
          <c:tx>
            <c:v>+НБ</c:v>
          </c:tx>
          <c:spPr>
            <a:ln w="2222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'ВЛ-110кВ_СТЭЦ-ПС_Мера'!$AF$14:$AF$398</c:f>
              <c:numCache>
                <c:formatCode>#,##0.00</c:formatCode>
                <c:ptCount val="385"/>
                <c:pt idx="0">
                  <c:v>0</c:v>
                </c:pt>
                <c:pt idx="1">
                  <c:v>0</c:v>
                </c:pt>
                <c:pt idx="2">
                  <c:v>0.21813585216557135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0.21813585216557135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24.430130316689787</c:v>
                </c:pt>
                <c:pt idx="28">
                  <c:v>270.13924734912371</c:v>
                </c:pt>
                <c:pt idx="29">
                  <c:v>278.22201181872396</c:v>
                </c:pt>
                <c:pt idx="30">
                  <c:v>270.19262921225305</c:v>
                </c:pt>
                <c:pt idx="31">
                  <c:v>274.93078463145554</c:v>
                </c:pt>
                <c:pt idx="32">
                  <c:v>283.93913108031416</c:v>
                </c:pt>
                <c:pt idx="33">
                  <c:v>299.7445583221932</c:v>
                </c:pt>
                <c:pt idx="34">
                  <c:v>313.92069688009246</c:v>
                </c:pt>
                <c:pt idx="35">
                  <c:v>321.11257779047514</c:v>
                </c:pt>
                <c:pt idx="36">
                  <c:v>316.39215021456806</c:v>
                </c:pt>
                <c:pt idx="37">
                  <c:v>310.62783423799027</c:v>
                </c:pt>
                <c:pt idx="38">
                  <c:v>315.31145964622681</c:v>
                </c:pt>
                <c:pt idx="39">
                  <c:v>315.4138263461831</c:v>
                </c:pt>
                <c:pt idx="40">
                  <c:v>320.22640231896816</c:v>
                </c:pt>
                <c:pt idx="41">
                  <c:v>322.98337918552295</c:v>
                </c:pt>
                <c:pt idx="42">
                  <c:v>325.73280228355378</c:v>
                </c:pt>
                <c:pt idx="43">
                  <c:v>317.86125510208296</c:v>
                </c:pt>
                <c:pt idx="44">
                  <c:v>317.62840876325458</c:v>
                </c:pt>
                <c:pt idx="45">
                  <c:v>306.62145658059831</c:v>
                </c:pt>
                <c:pt idx="46">
                  <c:v>297.16799284808832</c:v>
                </c:pt>
                <c:pt idx="47">
                  <c:v>289.23913677112694</c:v>
                </c:pt>
                <c:pt idx="48">
                  <c:v>278.94368388273409</c:v>
                </c:pt>
                <c:pt idx="49">
                  <c:v>276.37152894752245</c:v>
                </c:pt>
                <c:pt idx="50">
                  <c:v>278.65047730988067</c:v>
                </c:pt>
                <c:pt idx="51">
                  <c:v>278.12204424777138</c:v>
                </c:pt>
                <c:pt idx="52">
                  <c:v>284.09102618118703</c:v>
                </c:pt>
                <c:pt idx="53">
                  <c:v>285.05633297948395</c:v>
                </c:pt>
                <c:pt idx="54">
                  <c:v>271.79472187936915</c:v>
                </c:pt>
                <c:pt idx="55">
                  <c:v>280.14849416482485</c:v>
                </c:pt>
                <c:pt idx="56">
                  <c:v>289.70524017952584</c:v>
                </c:pt>
                <c:pt idx="57">
                  <c:v>305.79662730481027</c:v>
                </c:pt>
                <c:pt idx="58">
                  <c:v>317.68223131151012</c:v>
                </c:pt>
                <c:pt idx="59">
                  <c:v>321.9286648842305</c:v>
                </c:pt>
                <c:pt idx="60">
                  <c:v>319.21216305449116</c:v>
                </c:pt>
                <c:pt idx="61">
                  <c:v>319.75361016986085</c:v>
                </c:pt>
                <c:pt idx="62">
                  <c:v>328.15335213961646</c:v>
                </c:pt>
                <c:pt idx="63">
                  <c:v>323.88631132758115</c:v>
                </c:pt>
                <c:pt idx="64">
                  <c:v>327.30794174806147</c:v>
                </c:pt>
                <c:pt idx="65">
                  <c:v>326.15036017317857</c:v>
                </c:pt>
                <c:pt idx="66">
                  <c:v>330.60990158886483</c:v>
                </c:pt>
                <c:pt idx="67">
                  <c:v>328.33322672267627</c:v>
                </c:pt>
                <c:pt idx="68">
                  <c:v>318.17245668606489</c:v>
                </c:pt>
                <c:pt idx="69">
                  <c:v>305.72406570541023</c:v>
                </c:pt>
                <c:pt idx="70">
                  <c:v>298.80245771992236</c:v>
                </c:pt>
                <c:pt idx="71">
                  <c:v>291.75456625482946</c:v>
                </c:pt>
                <c:pt idx="72">
                  <c:v>278.48094783943287</c:v>
                </c:pt>
                <c:pt idx="73">
                  <c:v>275.68426838780869</c:v>
                </c:pt>
                <c:pt idx="74">
                  <c:v>280.90265239921592</c:v>
                </c:pt>
                <c:pt idx="75">
                  <c:v>278.81896469885817</c:v>
                </c:pt>
                <c:pt idx="76">
                  <c:v>281.30075359289509</c:v>
                </c:pt>
                <c:pt idx="77">
                  <c:v>278.32015216179747</c:v>
                </c:pt>
                <c:pt idx="78">
                  <c:v>267.09519070376865</c:v>
                </c:pt>
                <c:pt idx="79">
                  <c:v>267.79202363904813</c:v>
                </c:pt>
                <c:pt idx="80">
                  <c:v>282.09385380996036</c:v>
                </c:pt>
                <c:pt idx="81">
                  <c:v>299.17402275689159</c:v>
                </c:pt>
                <c:pt idx="82">
                  <c:v>317.49292628064978</c:v>
                </c:pt>
                <c:pt idx="83">
                  <c:v>322.19818152428502</c:v>
                </c:pt>
                <c:pt idx="84">
                  <c:v>320.27428769279436</c:v>
                </c:pt>
                <c:pt idx="85">
                  <c:v>318.49621634849046</c:v>
                </c:pt>
                <c:pt idx="86">
                  <c:v>317.93991634291859</c:v>
                </c:pt>
                <c:pt idx="87">
                  <c:v>322.04602881860495</c:v>
                </c:pt>
                <c:pt idx="88">
                  <c:v>321.49121397941349</c:v>
                </c:pt>
                <c:pt idx="89">
                  <c:v>323.17358470523686</c:v>
                </c:pt>
                <c:pt idx="90">
                  <c:v>322.37654590679739</c:v>
                </c:pt>
                <c:pt idx="91">
                  <c:v>327.539589427853</c:v>
                </c:pt>
                <c:pt idx="92">
                  <c:v>319.66484638876898</c:v>
                </c:pt>
                <c:pt idx="93">
                  <c:v>311.75574299194011</c:v>
                </c:pt>
                <c:pt idx="94">
                  <c:v>304.23928437196412</c:v>
                </c:pt>
                <c:pt idx="95">
                  <c:v>299.54949498907564</c:v>
                </c:pt>
                <c:pt idx="96">
                  <c:v>288.67045147300712</c:v>
                </c:pt>
                <c:pt idx="97">
                  <c:v>284.70480503336103</c:v>
                </c:pt>
                <c:pt idx="98">
                  <c:v>288.1232401787052</c:v>
                </c:pt>
                <c:pt idx="99">
                  <c:v>287.61287923271055</c:v>
                </c:pt>
                <c:pt idx="100">
                  <c:v>288.32282690545907</c:v>
                </c:pt>
                <c:pt idx="101">
                  <c:v>287.3997491329784</c:v>
                </c:pt>
                <c:pt idx="102">
                  <c:v>274.94989342420638</c:v>
                </c:pt>
                <c:pt idx="103">
                  <c:v>274.41710521365127</c:v>
                </c:pt>
                <c:pt idx="104">
                  <c:v>274.42055912829341</c:v>
                </c:pt>
                <c:pt idx="105">
                  <c:v>278.43632960137643</c:v>
                </c:pt>
                <c:pt idx="106">
                  <c:v>290.45234983383136</c:v>
                </c:pt>
                <c:pt idx="107">
                  <c:v>307.99484303170391</c:v>
                </c:pt>
                <c:pt idx="108">
                  <c:v>294.13023407233521</c:v>
                </c:pt>
                <c:pt idx="109">
                  <c:v>305.41714672210327</c:v>
                </c:pt>
                <c:pt idx="110">
                  <c:v>301.61030602766141</c:v>
                </c:pt>
                <c:pt idx="111">
                  <c:v>301.59807989343665</c:v>
                </c:pt>
                <c:pt idx="112">
                  <c:v>305.44361800116224</c:v>
                </c:pt>
                <c:pt idx="113">
                  <c:v>308.3621383765751</c:v>
                </c:pt>
                <c:pt idx="114">
                  <c:v>311.52050911373141</c:v>
                </c:pt>
                <c:pt idx="115">
                  <c:v>316.34107759218222</c:v>
                </c:pt>
                <c:pt idx="116">
                  <c:v>306.12057921193298</c:v>
                </c:pt>
                <c:pt idx="117">
                  <c:v>294.00225467149767</c:v>
                </c:pt>
                <c:pt idx="118">
                  <c:v>291.4378118102324</c:v>
                </c:pt>
                <c:pt idx="119">
                  <c:v>268.71960091491678</c:v>
                </c:pt>
                <c:pt idx="120">
                  <c:v>264.02823947153547</c:v>
                </c:pt>
                <c:pt idx="121">
                  <c:v>258.64922254405974</c:v>
                </c:pt>
                <c:pt idx="122">
                  <c:v>261.70491561390122</c:v>
                </c:pt>
                <c:pt idx="123">
                  <c:v>262.57291019229854</c:v>
                </c:pt>
                <c:pt idx="124">
                  <c:v>265.67864659727411</c:v>
                </c:pt>
                <c:pt idx="125">
                  <c:v>265.68878601420522</c:v>
                </c:pt>
                <c:pt idx="126">
                  <c:v>260.26825351716894</c:v>
                </c:pt>
                <c:pt idx="127">
                  <c:v>262.85963790706671</c:v>
                </c:pt>
                <c:pt idx="128">
                  <c:v>265.05886463124273</c:v>
                </c:pt>
                <c:pt idx="129">
                  <c:v>272.89081250784352</c:v>
                </c:pt>
                <c:pt idx="130">
                  <c:v>279.98749060570253</c:v>
                </c:pt>
                <c:pt idx="131">
                  <c:v>282.40340035504425</c:v>
                </c:pt>
                <c:pt idx="132">
                  <c:v>284.52816403374021</c:v>
                </c:pt>
                <c:pt idx="133">
                  <c:v>280.56509036344931</c:v>
                </c:pt>
                <c:pt idx="134">
                  <c:v>284.41944200621964</c:v>
                </c:pt>
                <c:pt idx="135">
                  <c:v>279.38042658680513</c:v>
                </c:pt>
                <c:pt idx="136">
                  <c:v>285.11728905774811</c:v>
                </c:pt>
                <c:pt idx="137">
                  <c:v>285.3011907769519</c:v>
                </c:pt>
                <c:pt idx="138">
                  <c:v>294.93882792294443</c:v>
                </c:pt>
                <c:pt idx="139">
                  <c:v>297.18143696126481</c:v>
                </c:pt>
                <c:pt idx="140">
                  <c:v>289.16504212576598</c:v>
                </c:pt>
                <c:pt idx="141">
                  <c:v>279.92607268823582</c:v>
                </c:pt>
                <c:pt idx="142">
                  <c:v>272.42808872587864</c:v>
                </c:pt>
                <c:pt idx="143">
                  <c:v>269.04560075455527</c:v>
                </c:pt>
                <c:pt idx="144">
                  <c:v>262.80054919869616</c:v>
                </c:pt>
                <c:pt idx="145">
                  <c:v>259.22742311012803</c:v>
                </c:pt>
                <c:pt idx="146">
                  <c:v>261.7891219549096</c:v>
                </c:pt>
                <c:pt idx="147">
                  <c:v>263.13847499863687</c:v>
                </c:pt>
                <c:pt idx="148">
                  <c:v>264.50694317371648</c:v>
                </c:pt>
                <c:pt idx="149">
                  <c:v>255.86020279552048</c:v>
                </c:pt>
                <c:pt idx="150">
                  <c:v>255.49296478785203</c:v>
                </c:pt>
                <c:pt idx="151">
                  <c:v>265.92917798299737</c:v>
                </c:pt>
                <c:pt idx="152">
                  <c:v>280.18938545083574</c:v>
                </c:pt>
                <c:pt idx="153">
                  <c:v>297.41708516867703</c:v>
                </c:pt>
                <c:pt idx="154">
                  <c:v>313.01969850731979</c:v>
                </c:pt>
                <c:pt idx="155">
                  <c:v>322.44154915128996</c:v>
                </c:pt>
                <c:pt idx="156">
                  <c:v>320.59055936901774</c:v>
                </c:pt>
                <c:pt idx="157">
                  <c:v>331.5717760191767</c:v>
                </c:pt>
                <c:pt idx="158">
                  <c:v>333.73221742605006</c:v>
                </c:pt>
                <c:pt idx="159">
                  <c:v>317.82271432293567</c:v>
                </c:pt>
                <c:pt idx="160">
                  <c:v>313.91960055636082</c:v>
                </c:pt>
                <c:pt idx="161">
                  <c:v>337.58719808957738</c:v>
                </c:pt>
                <c:pt idx="162">
                  <c:v>338.64272236041796</c:v>
                </c:pt>
                <c:pt idx="163">
                  <c:v>320.97129847248652</c:v>
                </c:pt>
                <c:pt idx="164">
                  <c:v>306.01538826780961</c:v>
                </c:pt>
                <c:pt idx="165">
                  <c:v>298.95897672589336</c:v>
                </c:pt>
                <c:pt idx="166">
                  <c:v>299.28151800798173</c:v>
                </c:pt>
                <c:pt idx="167">
                  <c:v>291.3647109252671</c:v>
                </c:pt>
                <c:pt idx="168">
                  <c:v>276.74750501840123</c:v>
                </c:pt>
                <c:pt idx="169">
                  <c:v>276.77532981221822</c:v>
                </c:pt>
                <c:pt idx="170">
                  <c:v>277.26086382839281</c:v>
                </c:pt>
                <c:pt idx="171">
                  <c:v>279.05924892722504</c:v>
                </c:pt>
                <c:pt idx="172">
                  <c:v>280.03612440762544</c:v>
                </c:pt>
                <c:pt idx="173">
                  <c:v>273.70174429889278</c:v>
                </c:pt>
                <c:pt idx="174">
                  <c:v>267.94459055927257</c:v>
                </c:pt>
                <c:pt idx="175">
                  <c:v>270.02938888264345</c:v>
                </c:pt>
                <c:pt idx="176">
                  <c:v>273.81906190907358</c:v>
                </c:pt>
                <c:pt idx="177">
                  <c:v>299.92916869347545</c:v>
                </c:pt>
                <c:pt idx="178">
                  <c:v>315.64132317127081</c:v>
                </c:pt>
                <c:pt idx="179">
                  <c:v>324.86659685332432</c:v>
                </c:pt>
                <c:pt idx="180">
                  <c:v>331.86620167647226</c:v>
                </c:pt>
                <c:pt idx="181">
                  <c:v>329.4036433345687</c:v>
                </c:pt>
                <c:pt idx="182">
                  <c:v>337.87416451788204</c:v>
                </c:pt>
                <c:pt idx="183">
                  <c:v>304.42204101046002</c:v>
                </c:pt>
                <c:pt idx="184">
                  <c:v>289.52493913801595</c:v>
                </c:pt>
                <c:pt idx="185">
                  <c:v>286.18978135255145</c:v>
                </c:pt>
                <c:pt idx="186">
                  <c:v>291.79494255354683</c:v>
                </c:pt>
                <c:pt idx="187">
                  <c:v>290.27678279488396</c:v>
                </c:pt>
                <c:pt idx="188">
                  <c:v>288.97780941283935</c:v>
                </c:pt>
                <c:pt idx="189">
                  <c:v>276.00154883188981</c:v>
                </c:pt>
                <c:pt idx="190">
                  <c:v>266.05425813269181</c:v>
                </c:pt>
                <c:pt idx="191">
                  <c:v>257.8398881224997</c:v>
                </c:pt>
                <c:pt idx="192">
                  <c:v>249.24259800144645</c:v>
                </c:pt>
                <c:pt idx="193">
                  <c:v>249.60220318667334</c:v>
                </c:pt>
                <c:pt idx="194">
                  <c:v>251.93414462860372</c:v>
                </c:pt>
                <c:pt idx="195">
                  <c:v>247.45061989744227</c:v>
                </c:pt>
                <c:pt idx="196">
                  <c:v>246.5982143704436</c:v>
                </c:pt>
                <c:pt idx="197">
                  <c:v>240.46254272308889</c:v>
                </c:pt>
                <c:pt idx="198">
                  <c:v>238.57467277229551</c:v>
                </c:pt>
                <c:pt idx="199">
                  <c:v>244.6887638251184</c:v>
                </c:pt>
                <c:pt idx="200">
                  <c:v>252.05260632679693</c:v>
                </c:pt>
                <c:pt idx="201">
                  <c:v>265.51664502808188</c:v>
                </c:pt>
                <c:pt idx="202">
                  <c:v>270.83489597624492</c:v>
                </c:pt>
                <c:pt idx="203">
                  <c:v>269.71197104245857</c:v>
                </c:pt>
                <c:pt idx="204">
                  <c:v>269.86170315603312</c:v>
                </c:pt>
                <c:pt idx="205">
                  <c:v>276.30448659505646</c:v>
                </c:pt>
                <c:pt idx="206">
                  <c:v>268.4554598099092</c:v>
                </c:pt>
                <c:pt idx="207">
                  <c:v>259.66496084054836</c:v>
                </c:pt>
                <c:pt idx="208">
                  <c:v>260.19509321659285</c:v>
                </c:pt>
                <c:pt idx="209">
                  <c:v>275.48902409435561</c:v>
                </c:pt>
                <c:pt idx="210">
                  <c:v>286.91451311131112</c:v>
                </c:pt>
                <c:pt idx="211">
                  <c:v>286.05366859334799</c:v>
                </c:pt>
                <c:pt idx="212">
                  <c:v>277.57047737083377</c:v>
                </c:pt>
                <c:pt idx="213">
                  <c:v>268.45659792507735</c:v>
                </c:pt>
                <c:pt idx="214">
                  <c:v>258.04817832542591</c:v>
                </c:pt>
                <c:pt idx="215">
                  <c:v>254.54976453742816</c:v>
                </c:pt>
                <c:pt idx="216">
                  <c:v>247.62714087658276</c:v>
                </c:pt>
                <c:pt idx="217">
                  <c:v>242.27614528642377</c:v>
                </c:pt>
                <c:pt idx="218">
                  <c:v>244.73760819129745</c:v>
                </c:pt>
                <c:pt idx="219">
                  <c:v>249.4002942760639</c:v>
                </c:pt>
                <c:pt idx="220">
                  <c:v>247.41330419194466</c:v>
                </c:pt>
                <c:pt idx="221">
                  <c:v>242.24459478661021</c:v>
                </c:pt>
                <c:pt idx="222">
                  <c:v>240.50112741265158</c:v>
                </c:pt>
                <c:pt idx="223">
                  <c:v>241.62260457019445</c:v>
                </c:pt>
                <c:pt idx="224">
                  <c:v>247.78058144343217</c:v>
                </c:pt>
                <c:pt idx="225">
                  <c:v>265.94930621539794</c:v>
                </c:pt>
                <c:pt idx="226">
                  <c:v>269.70042206562857</c:v>
                </c:pt>
                <c:pt idx="227">
                  <c:v>229.09859394865202</c:v>
                </c:pt>
                <c:pt idx="228">
                  <c:v>278.90794950316865</c:v>
                </c:pt>
                <c:pt idx="229">
                  <c:v>288.59605914538673</c:v>
                </c:pt>
                <c:pt idx="230">
                  <c:v>288.01502232992294</c:v>
                </c:pt>
                <c:pt idx="231">
                  <c:v>290.45489539876644</c:v>
                </c:pt>
                <c:pt idx="232">
                  <c:v>284.28665244530043</c:v>
                </c:pt>
                <c:pt idx="233">
                  <c:v>286.42308235503901</c:v>
                </c:pt>
                <c:pt idx="234">
                  <c:v>298.90190518261653</c:v>
                </c:pt>
                <c:pt idx="235">
                  <c:v>289.24771487440302</c:v>
                </c:pt>
                <c:pt idx="236">
                  <c:v>279.3008686439253</c:v>
                </c:pt>
                <c:pt idx="237">
                  <c:v>265.70877036887686</c:v>
                </c:pt>
                <c:pt idx="238">
                  <c:v>255.50140252510829</c:v>
                </c:pt>
                <c:pt idx="239">
                  <c:v>246.27231035009186</c:v>
                </c:pt>
                <c:pt idx="240">
                  <c:v>235.21964695327199</c:v>
                </c:pt>
                <c:pt idx="241">
                  <c:v>236.59428669545633</c:v>
                </c:pt>
                <c:pt idx="242">
                  <c:v>112.43722953827466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71.046594679727122</c:v>
                </c:pt>
                <c:pt idx="264">
                  <c:v>236.61332091789259</c:v>
                </c:pt>
                <c:pt idx="265">
                  <c:v>233.68724400714683</c:v>
                </c:pt>
                <c:pt idx="266">
                  <c:v>239.17878954194771</c:v>
                </c:pt>
                <c:pt idx="267">
                  <c:v>235.32292334807073</c:v>
                </c:pt>
                <c:pt idx="268">
                  <c:v>236.67002992788173</c:v>
                </c:pt>
                <c:pt idx="269">
                  <c:v>232.51617970783573</c:v>
                </c:pt>
                <c:pt idx="270">
                  <c:v>220.17328713660368</c:v>
                </c:pt>
                <c:pt idx="271">
                  <c:v>218.54544246956348</c:v>
                </c:pt>
                <c:pt idx="272">
                  <c:v>220.9731579520261</c:v>
                </c:pt>
                <c:pt idx="273">
                  <c:v>232.13595536202124</c:v>
                </c:pt>
                <c:pt idx="274">
                  <c:v>240.65055542609855</c:v>
                </c:pt>
                <c:pt idx="275">
                  <c:v>244.40102274979859</c:v>
                </c:pt>
                <c:pt idx="276">
                  <c:v>246.49135583244711</c:v>
                </c:pt>
                <c:pt idx="277">
                  <c:v>240.03177426255388</c:v>
                </c:pt>
                <c:pt idx="278">
                  <c:v>246.53645921325864</c:v>
                </c:pt>
                <c:pt idx="279">
                  <c:v>244.4282295054727</c:v>
                </c:pt>
                <c:pt idx="280">
                  <c:v>251.37260764941763</c:v>
                </c:pt>
                <c:pt idx="281">
                  <c:v>254.67378455921175</c:v>
                </c:pt>
                <c:pt idx="282">
                  <c:v>262.9710751124552</c:v>
                </c:pt>
                <c:pt idx="283">
                  <c:v>265.29969695279379</c:v>
                </c:pt>
                <c:pt idx="284">
                  <c:v>250.54564699082894</c:v>
                </c:pt>
                <c:pt idx="285">
                  <c:v>245.45374766314069</c:v>
                </c:pt>
                <c:pt idx="286">
                  <c:v>232.17744239448427</c:v>
                </c:pt>
                <c:pt idx="287">
                  <c:v>223.64565898817997</c:v>
                </c:pt>
                <c:pt idx="288">
                  <c:v>218.20870594533113</c:v>
                </c:pt>
                <c:pt idx="289">
                  <c:v>210.50622395165854</c:v>
                </c:pt>
                <c:pt idx="290">
                  <c:v>206.06102990948719</c:v>
                </c:pt>
                <c:pt idx="291">
                  <c:v>206.28735883489503</c:v>
                </c:pt>
                <c:pt idx="292">
                  <c:v>209.0091663533243</c:v>
                </c:pt>
                <c:pt idx="293">
                  <c:v>205.90673632367194</c:v>
                </c:pt>
                <c:pt idx="294">
                  <c:v>201.35909412174519</c:v>
                </c:pt>
                <c:pt idx="295">
                  <c:v>199.26703042289242</c:v>
                </c:pt>
                <c:pt idx="296">
                  <c:v>196.4215428217523</c:v>
                </c:pt>
                <c:pt idx="297">
                  <c:v>211.2782984595714</c:v>
                </c:pt>
                <c:pt idx="298">
                  <c:v>226.66557244658517</c:v>
                </c:pt>
                <c:pt idx="299">
                  <c:v>234.86524568392949</c:v>
                </c:pt>
                <c:pt idx="300">
                  <c:v>231.30564481457316</c:v>
                </c:pt>
                <c:pt idx="301">
                  <c:v>229.52138418597693</c:v>
                </c:pt>
                <c:pt idx="302">
                  <c:v>237.06298298785021</c:v>
                </c:pt>
                <c:pt idx="303">
                  <c:v>232.19146518669831</c:v>
                </c:pt>
                <c:pt idx="304">
                  <c:v>228.97567176134689</c:v>
                </c:pt>
                <c:pt idx="305">
                  <c:v>233.45921665005932</c:v>
                </c:pt>
                <c:pt idx="306">
                  <c:v>245.17383306461946</c:v>
                </c:pt>
                <c:pt idx="307">
                  <c:v>244.06359462563879</c:v>
                </c:pt>
                <c:pt idx="308">
                  <c:v>233.47886791717036</c:v>
                </c:pt>
                <c:pt idx="309">
                  <c:v>224.02357189130632</c:v>
                </c:pt>
                <c:pt idx="310">
                  <c:v>218.51096749642463</c:v>
                </c:pt>
                <c:pt idx="311">
                  <c:v>211.91386285792237</c:v>
                </c:pt>
                <c:pt idx="312">
                  <c:v>206.61289227269597</c:v>
                </c:pt>
                <c:pt idx="313">
                  <c:v>203.55092884018603</c:v>
                </c:pt>
                <c:pt idx="314">
                  <c:v>205.61978111420726</c:v>
                </c:pt>
                <c:pt idx="315">
                  <c:v>205.25594742584005</c:v>
                </c:pt>
                <c:pt idx="316">
                  <c:v>207.4211121581663</c:v>
                </c:pt>
                <c:pt idx="317">
                  <c:v>207.85805325191345</c:v>
                </c:pt>
                <c:pt idx="318">
                  <c:v>201.43606647953925</c:v>
                </c:pt>
                <c:pt idx="319">
                  <c:v>206.5642752013724</c:v>
                </c:pt>
                <c:pt idx="320">
                  <c:v>215.44424791714783</c:v>
                </c:pt>
                <c:pt idx="321">
                  <c:v>230.43152292382638</c:v>
                </c:pt>
                <c:pt idx="322">
                  <c:v>242.31317831979035</c:v>
                </c:pt>
                <c:pt idx="323">
                  <c:v>249.02371979651514</c:v>
                </c:pt>
                <c:pt idx="324">
                  <c:v>248.69795623894373</c:v>
                </c:pt>
                <c:pt idx="325">
                  <c:v>237.98460606098885</c:v>
                </c:pt>
                <c:pt idx="326">
                  <c:v>242.06312316247829</c:v>
                </c:pt>
                <c:pt idx="327">
                  <c:v>248.36737679272133</c:v>
                </c:pt>
                <c:pt idx="328">
                  <c:v>249.94526052699655</c:v>
                </c:pt>
                <c:pt idx="329">
                  <c:v>260.86321958392205</c:v>
                </c:pt>
                <c:pt idx="330">
                  <c:v>266.74405212488381</c:v>
                </c:pt>
                <c:pt idx="331">
                  <c:v>261.79630894021903</c:v>
                </c:pt>
                <c:pt idx="332">
                  <c:v>263.01564816390362</c:v>
                </c:pt>
                <c:pt idx="333">
                  <c:v>253.79438820156238</c:v>
                </c:pt>
                <c:pt idx="334">
                  <c:v>252.37012833893925</c:v>
                </c:pt>
                <c:pt idx="335">
                  <c:v>243.18911174661241</c:v>
                </c:pt>
                <c:pt idx="336">
                  <c:v>239.52510395484558</c:v>
                </c:pt>
                <c:pt idx="337">
                  <c:v>235.23884758828774</c:v>
                </c:pt>
                <c:pt idx="338">
                  <c:v>237.51907173564567</c:v>
                </c:pt>
                <c:pt idx="339">
                  <c:v>228.56980234410921</c:v>
                </c:pt>
                <c:pt idx="340">
                  <c:v>231.17346564741135</c:v>
                </c:pt>
                <c:pt idx="341">
                  <c:v>227.76859311999667</c:v>
                </c:pt>
                <c:pt idx="342">
                  <c:v>220.3077346516186</c:v>
                </c:pt>
                <c:pt idx="343">
                  <c:v>226.76005075671</c:v>
                </c:pt>
                <c:pt idx="344">
                  <c:v>233.20241977245934</c:v>
                </c:pt>
                <c:pt idx="345">
                  <c:v>237.1137462400909</c:v>
                </c:pt>
                <c:pt idx="346">
                  <c:v>249.5581804932755</c:v>
                </c:pt>
                <c:pt idx="347">
                  <c:v>251.79875768652059</c:v>
                </c:pt>
                <c:pt idx="348">
                  <c:v>263.5084539824507</c:v>
                </c:pt>
                <c:pt idx="349">
                  <c:v>257.10769816058405</c:v>
                </c:pt>
                <c:pt idx="350">
                  <c:v>258.12544983828883</c:v>
                </c:pt>
                <c:pt idx="351">
                  <c:v>255.25995473072675</c:v>
                </c:pt>
                <c:pt idx="352">
                  <c:v>248.38332939348157</c:v>
                </c:pt>
                <c:pt idx="353">
                  <c:v>257.82175685971413</c:v>
                </c:pt>
                <c:pt idx="354">
                  <c:v>266.45780724028458</c:v>
                </c:pt>
                <c:pt idx="355">
                  <c:v>269.2734900917975</c:v>
                </c:pt>
                <c:pt idx="356">
                  <c:v>255.8569630823952</c:v>
                </c:pt>
                <c:pt idx="357">
                  <c:v>245.28790371150617</c:v>
                </c:pt>
                <c:pt idx="358">
                  <c:v>245.06246316746743</c:v>
                </c:pt>
                <c:pt idx="359">
                  <c:v>238.86726019048572</c:v>
                </c:pt>
                <c:pt idx="360">
                  <c:v>230.48507831092104</c:v>
                </c:pt>
                <c:pt idx="361">
                  <c:v>226.45992112795022</c:v>
                </c:pt>
                <c:pt idx="362">
                  <c:v>229.06389165694162</c:v>
                </c:pt>
                <c:pt idx="363">
                  <c:v>231.32626693489104</c:v>
                </c:pt>
                <c:pt idx="364">
                  <c:v>231.15522370168782</c:v>
                </c:pt>
                <c:pt idx="365">
                  <c:v>227.27960124215392</c:v>
                </c:pt>
                <c:pt idx="366">
                  <c:v>217.59714807735998</c:v>
                </c:pt>
                <c:pt idx="367">
                  <c:v>222.71956465416221</c:v>
                </c:pt>
                <c:pt idx="368">
                  <c:v>228.98929477627485</c:v>
                </c:pt>
                <c:pt idx="369">
                  <c:v>242.30373551770853</c:v>
                </c:pt>
                <c:pt idx="370">
                  <c:v>247.23099971368734</c:v>
                </c:pt>
                <c:pt idx="371">
                  <c:v>252.94963409199673</c:v>
                </c:pt>
                <c:pt idx="372">
                  <c:v>257.98884955216522</c:v>
                </c:pt>
                <c:pt idx="373">
                  <c:v>254.69843874250483</c:v>
                </c:pt>
                <c:pt idx="374">
                  <c:v>252.34365065382934</c:v>
                </c:pt>
                <c:pt idx="375">
                  <c:v>246.3669760902394</c:v>
                </c:pt>
                <c:pt idx="376">
                  <c:v>249.81039251689432</c:v>
                </c:pt>
                <c:pt idx="377">
                  <c:v>264.8978945824507</c:v>
                </c:pt>
                <c:pt idx="378">
                  <c:v>272.08117083130185</c:v>
                </c:pt>
                <c:pt idx="379">
                  <c:v>273.29250392579991</c:v>
                </c:pt>
                <c:pt idx="380">
                  <c:v>267.41360383985187</c:v>
                </c:pt>
                <c:pt idx="381">
                  <c:v>254.52010947520671</c:v>
                </c:pt>
                <c:pt idx="382">
                  <c:v>249.84788141412602</c:v>
                </c:pt>
                <c:pt idx="383">
                  <c:v>240.36609874928624</c:v>
                </c:pt>
                <c:pt idx="384">
                  <c:v>232.29774074052094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34-410C-9357-F24D8724967C}"/>
            </c:ext>
          </c:extLst>
        </c:ser>
        <c:ser>
          <c:idx val="2"/>
          <c:order val="2"/>
          <c:tx>
            <c:v>-НБ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'ВЛ-110кВ_СТЭЦ-ПС_Мера'!$AG$14:$AG$398</c:f>
              <c:numCache>
                <c:formatCode>#,##0.00</c:formatCode>
                <c:ptCount val="385"/>
                <c:pt idx="0">
                  <c:v>0</c:v>
                </c:pt>
                <c:pt idx="1">
                  <c:v>0</c:v>
                </c:pt>
                <c:pt idx="2">
                  <c:v>-0.21813585216557135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-0.21813585216557135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-24.430130316689787</c:v>
                </c:pt>
                <c:pt idx="28">
                  <c:v>-270.13924734912371</c:v>
                </c:pt>
                <c:pt idx="29">
                  <c:v>-278.22201181872396</c:v>
                </c:pt>
                <c:pt idx="30">
                  <c:v>-270.19262921225305</c:v>
                </c:pt>
                <c:pt idx="31">
                  <c:v>-274.93078463145554</c:v>
                </c:pt>
                <c:pt idx="32">
                  <c:v>-283.93913108031416</c:v>
                </c:pt>
                <c:pt idx="33">
                  <c:v>-299.7445583221932</c:v>
                </c:pt>
                <c:pt idx="34">
                  <c:v>-313.92069688009246</c:v>
                </c:pt>
                <c:pt idx="35">
                  <c:v>-321.11257779047514</c:v>
                </c:pt>
                <c:pt idx="36">
                  <c:v>-316.39215021456806</c:v>
                </c:pt>
                <c:pt idx="37">
                  <c:v>-310.62783423799027</c:v>
                </c:pt>
                <c:pt idx="38">
                  <c:v>-315.31145964622681</c:v>
                </c:pt>
                <c:pt idx="39">
                  <c:v>-315.4138263461831</c:v>
                </c:pt>
                <c:pt idx="40">
                  <c:v>-320.22640231896816</c:v>
                </c:pt>
                <c:pt idx="41">
                  <c:v>-322.98337918552295</c:v>
                </c:pt>
                <c:pt idx="42">
                  <c:v>-325.73280228355378</c:v>
                </c:pt>
                <c:pt idx="43">
                  <c:v>-317.86125510208296</c:v>
                </c:pt>
                <c:pt idx="44">
                  <c:v>-317.62840876325458</c:v>
                </c:pt>
                <c:pt idx="45">
                  <c:v>-306.62145658059831</c:v>
                </c:pt>
                <c:pt idx="46">
                  <c:v>-297.16799284808832</c:v>
                </c:pt>
                <c:pt idx="47">
                  <c:v>-289.23913677112694</c:v>
                </c:pt>
                <c:pt idx="48">
                  <c:v>-278.94368388273409</c:v>
                </c:pt>
                <c:pt idx="49">
                  <c:v>-276.37152894752245</c:v>
                </c:pt>
                <c:pt idx="50">
                  <c:v>-278.65047730988067</c:v>
                </c:pt>
                <c:pt idx="51">
                  <c:v>-278.12204424777138</c:v>
                </c:pt>
                <c:pt idx="52">
                  <c:v>-284.09102618118703</c:v>
                </c:pt>
                <c:pt idx="53">
                  <c:v>-285.05633297948395</c:v>
                </c:pt>
                <c:pt idx="54">
                  <c:v>-271.79472187936915</c:v>
                </c:pt>
                <c:pt idx="55">
                  <c:v>-280.14849416482485</c:v>
                </c:pt>
                <c:pt idx="56">
                  <c:v>-289.70524017952584</c:v>
                </c:pt>
                <c:pt idx="57">
                  <c:v>-305.79662730481027</c:v>
                </c:pt>
                <c:pt idx="58">
                  <c:v>-317.68223131151012</c:v>
                </c:pt>
                <c:pt idx="59">
                  <c:v>-321.9286648842305</c:v>
                </c:pt>
                <c:pt idx="60">
                  <c:v>-319.21216305449116</c:v>
                </c:pt>
                <c:pt idx="61">
                  <c:v>-319.75361016986085</c:v>
                </c:pt>
                <c:pt idx="62">
                  <c:v>-328.15335213961646</c:v>
                </c:pt>
                <c:pt idx="63">
                  <c:v>-323.88631132758115</c:v>
                </c:pt>
                <c:pt idx="64">
                  <c:v>-327.30794174806147</c:v>
                </c:pt>
                <c:pt idx="65">
                  <c:v>-326.15036017317857</c:v>
                </c:pt>
                <c:pt idx="66">
                  <c:v>-330.60990158886483</c:v>
                </c:pt>
                <c:pt idx="67">
                  <c:v>-328.33322672267627</c:v>
                </c:pt>
                <c:pt idx="68">
                  <c:v>-318.17245668606489</c:v>
                </c:pt>
                <c:pt idx="69">
                  <c:v>-305.72406570541023</c:v>
                </c:pt>
                <c:pt idx="70">
                  <c:v>-298.80245771992236</c:v>
                </c:pt>
                <c:pt idx="71">
                  <c:v>-291.75456625482946</c:v>
                </c:pt>
                <c:pt idx="72">
                  <c:v>-278.48094783943287</c:v>
                </c:pt>
                <c:pt idx="73">
                  <c:v>-275.68426838780869</c:v>
                </c:pt>
                <c:pt idx="74">
                  <c:v>-280.90265239921592</c:v>
                </c:pt>
                <c:pt idx="75">
                  <c:v>-278.81896469885817</c:v>
                </c:pt>
                <c:pt idx="76">
                  <c:v>-281.30075359289509</c:v>
                </c:pt>
                <c:pt idx="77">
                  <c:v>-278.32015216179747</c:v>
                </c:pt>
                <c:pt idx="78">
                  <c:v>-267.09519070376865</c:v>
                </c:pt>
                <c:pt idx="79">
                  <c:v>-267.79202363904813</c:v>
                </c:pt>
                <c:pt idx="80">
                  <c:v>-282.09385380996036</c:v>
                </c:pt>
                <c:pt idx="81">
                  <c:v>-299.17402275689159</c:v>
                </c:pt>
                <c:pt idx="82">
                  <c:v>-317.49292628064978</c:v>
                </c:pt>
                <c:pt idx="83">
                  <c:v>-322.19818152428502</c:v>
                </c:pt>
                <c:pt idx="84">
                  <c:v>-320.27428769279436</c:v>
                </c:pt>
                <c:pt idx="85">
                  <c:v>-318.49621634849046</c:v>
                </c:pt>
                <c:pt idx="86">
                  <c:v>-317.93991634291859</c:v>
                </c:pt>
                <c:pt idx="87">
                  <c:v>-322.04602881860495</c:v>
                </c:pt>
                <c:pt idx="88">
                  <c:v>-321.49121397941349</c:v>
                </c:pt>
                <c:pt idx="89">
                  <c:v>-323.17358470523686</c:v>
                </c:pt>
                <c:pt idx="90">
                  <c:v>-322.37654590679739</c:v>
                </c:pt>
                <c:pt idx="91">
                  <c:v>-327.539589427853</c:v>
                </c:pt>
                <c:pt idx="92">
                  <c:v>-319.66484638876898</c:v>
                </c:pt>
                <c:pt idx="93">
                  <c:v>-311.75574299194011</c:v>
                </c:pt>
                <c:pt idx="94">
                  <c:v>-304.23928437196412</c:v>
                </c:pt>
                <c:pt idx="95">
                  <c:v>-299.54949498907564</c:v>
                </c:pt>
                <c:pt idx="96">
                  <c:v>-288.67045147300712</c:v>
                </c:pt>
                <c:pt idx="97">
                  <c:v>-284.70480503336103</c:v>
                </c:pt>
                <c:pt idx="98">
                  <c:v>-288.1232401787052</c:v>
                </c:pt>
                <c:pt idx="99">
                  <c:v>-287.61287923271055</c:v>
                </c:pt>
                <c:pt idx="100">
                  <c:v>-288.32282690545907</c:v>
                </c:pt>
                <c:pt idx="101">
                  <c:v>-287.3997491329784</c:v>
                </c:pt>
                <c:pt idx="102">
                  <c:v>-274.94989342420638</c:v>
                </c:pt>
                <c:pt idx="103">
                  <c:v>-274.41710521365127</c:v>
                </c:pt>
                <c:pt idx="104">
                  <c:v>-274.42055912829341</c:v>
                </c:pt>
                <c:pt idx="105">
                  <c:v>-278.43632960137643</c:v>
                </c:pt>
                <c:pt idx="106">
                  <c:v>-290.45234983383136</c:v>
                </c:pt>
                <c:pt idx="107">
                  <c:v>-307.99484303170391</c:v>
                </c:pt>
                <c:pt idx="108">
                  <c:v>-294.13023407233521</c:v>
                </c:pt>
                <c:pt idx="109">
                  <c:v>-305.41714672210327</c:v>
                </c:pt>
                <c:pt idx="110">
                  <c:v>-301.61030602766141</c:v>
                </c:pt>
                <c:pt idx="111">
                  <c:v>-301.59807989343665</c:v>
                </c:pt>
                <c:pt idx="112">
                  <c:v>-305.44361800116224</c:v>
                </c:pt>
                <c:pt idx="113">
                  <c:v>-308.3621383765751</c:v>
                </c:pt>
                <c:pt idx="114">
                  <c:v>-311.52050911373141</c:v>
                </c:pt>
                <c:pt idx="115">
                  <c:v>-316.34107759218222</c:v>
                </c:pt>
                <c:pt idx="116">
                  <c:v>-306.12057921193298</c:v>
                </c:pt>
                <c:pt idx="117">
                  <c:v>-294.00225467149767</c:v>
                </c:pt>
                <c:pt idx="118">
                  <c:v>-291.4378118102324</c:v>
                </c:pt>
                <c:pt idx="119">
                  <c:v>-268.71960091491678</c:v>
                </c:pt>
                <c:pt idx="120">
                  <c:v>-264.02823947153547</c:v>
                </c:pt>
                <c:pt idx="121">
                  <c:v>-258.64922254405974</c:v>
                </c:pt>
                <c:pt idx="122">
                  <c:v>-261.70491561390122</c:v>
                </c:pt>
                <c:pt idx="123">
                  <c:v>-262.57291019229854</c:v>
                </c:pt>
                <c:pt idx="124">
                  <c:v>-265.67864659727411</c:v>
                </c:pt>
                <c:pt idx="125">
                  <c:v>-265.68878601420522</c:v>
                </c:pt>
                <c:pt idx="126">
                  <c:v>-260.26825351716894</c:v>
                </c:pt>
                <c:pt idx="127">
                  <c:v>-262.85963790706671</c:v>
                </c:pt>
                <c:pt idx="128">
                  <c:v>-265.05886463124273</c:v>
                </c:pt>
                <c:pt idx="129">
                  <c:v>-272.89081250784352</c:v>
                </c:pt>
                <c:pt idx="130">
                  <c:v>-279.98749060570253</c:v>
                </c:pt>
                <c:pt idx="131">
                  <c:v>-282.40340035504425</c:v>
                </c:pt>
                <c:pt idx="132">
                  <c:v>-284.52816403374021</c:v>
                </c:pt>
                <c:pt idx="133">
                  <c:v>-280.56509036344931</c:v>
                </c:pt>
                <c:pt idx="134">
                  <c:v>-284.41944200621964</c:v>
                </c:pt>
                <c:pt idx="135">
                  <c:v>-279.38042658680513</c:v>
                </c:pt>
                <c:pt idx="136">
                  <c:v>-285.11728905774811</c:v>
                </c:pt>
                <c:pt idx="137">
                  <c:v>-285.3011907769519</c:v>
                </c:pt>
                <c:pt idx="138">
                  <c:v>-294.93882792294443</c:v>
                </c:pt>
                <c:pt idx="139">
                  <c:v>-297.18143696126481</c:v>
                </c:pt>
                <c:pt idx="140">
                  <c:v>-289.16504212576598</c:v>
                </c:pt>
                <c:pt idx="141">
                  <c:v>-279.92607268823582</c:v>
                </c:pt>
                <c:pt idx="142">
                  <c:v>-272.42808872587864</c:v>
                </c:pt>
                <c:pt idx="143">
                  <c:v>-269.04560075455527</c:v>
                </c:pt>
                <c:pt idx="144">
                  <c:v>-262.80054919869616</c:v>
                </c:pt>
                <c:pt idx="145">
                  <c:v>-259.22742311012803</c:v>
                </c:pt>
                <c:pt idx="146">
                  <c:v>-261.7891219549096</c:v>
                </c:pt>
                <c:pt idx="147">
                  <c:v>-263.13847499863687</c:v>
                </c:pt>
                <c:pt idx="148">
                  <c:v>-264.50694317371648</c:v>
                </c:pt>
                <c:pt idx="149">
                  <c:v>-255.86020279552048</c:v>
                </c:pt>
                <c:pt idx="150">
                  <c:v>-255.49296478785203</c:v>
                </c:pt>
                <c:pt idx="151">
                  <c:v>-265.92917798299737</c:v>
                </c:pt>
                <c:pt idx="152">
                  <c:v>-280.18938545083574</c:v>
                </c:pt>
                <c:pt idx="153">
                  <c:v>-297.41708516867703</c:v>
                </c:pt>
                <c:pt idx="154">
                  <c:v>-313.01969850731979</c:v>
                </c:pt>
                <c:pt idx="155">
                  <c:v>-322.44154915128996</c:v>
                </c:pt>
                <c:pt idx="156">
                  <c:v>-320.59055936901774</c:v>
                </c:pt>
                <c:pt idx="157">
                  <c:v>-331.5717760191767</c:v>
                </c:pt>
                <c:pt idx="158">
                  <c:v>-333.73221742605006</c:v>
                </c:pt>
                <c:pt idx="159">
                  <c:v>-317.82271432293567</c:v>
                </c:pt>
                <c:pt idx="160">
                  <c:v>-313.91960055636082</c:v>
                </c:pt>
                <c:pt idx="161">
                  <c:v>-337.58719808957738</c:v>
                </c:pt>
                <c:pt idx="162">
                  <c:v>-338.64272236041796</c:v>
                </c:pt>
                <c:pt idx="163">
                  <c:v>-320.97129847248652</c:v>
                </c:pt>
                <c:pt idx="164">
                  <c:v>-306.01538826780961</c:v>
                </c:pt>
                <c:pt idx="165">
                  <c:v>-298.95897672589336</c:v>
                </c:pt>
                <c:pt idx="166">
                  <c:v>-299.28151800798173</c:v>
                </c:pt>
                <c:pt idx="167">
                  <c:v>-291.3647109252671</c:v>
                </c:pt>
                <c:pt idx="168">
                  <c:v>-276.74750501840123</c:v>
                </c:pt>
                <c:pt idx="169">
                  <c:v>-276.77532981221822</c:v>
                </c:pt>
                <c:pt idx="170">
                  <c:v>-277.26086382839281</c:v>
                </c:pt>
                <c:pt idx="171">
                  <c:v>-279.05924892722504</c:v>
                </c:pt>
                <c:pt idx="172">
                  <c:v>-280.03612440762544</c:v>
                </c:pt>
                <c:pt idx="173">
                  <c:v>-273.70174429889278</c:v>
                </c:pt>
                <c:pt idx="174">
                  <c:v>-267.94459055927257</c:v>
                </c:pt>
                <c:pt idx="175">
                  <c:v>-270.02938888264345</c:v>
                </c:pt>
                <c:pt idx="176">
                  <c:v>-273.81906190907358</c:v>
                </c:pt>
                <c:pt idx="177">
                  <c:v>-299.92916869347545</c:v>
                </c:pt>
                <c:pt idx="178">
                  <c:v>-315.64132317127081</c:v>
                </c:pt>
                <c:pt idx="179">
                  <c:v>-324.86659685332432</c:v>
                </c:pt>
                <c:pt idx="180">
                  <c:v>-331.86620167647226</c:v>
                </c:pt>
                <c:pt idx="181">
                  <c:v>-329.4036433345687</c:v>
                </c:pt>
                <c:pt idx="182">
                  <c:v>-337.87416451788204</c:v>
                </c:pt>
                <c:pt idx="183">
                  <c:v>-304.42204101046002</c:v>
                </c:pt>
                <c:pt idx="184">
                  <c:v>-289.52493913801595</c:v>
                </c:pt>
                <c:pt idx="185">
                  <c:v>-286.18978135255145</c:v>
                </c:pt>
                <c:pt idx="186">
                  <c:v>-291.79494255354683</c:v>
                </c:pt>
                <c:pt idx="187">
                  <c:v>-290.27678279488396</c:v>
                </c:pt>
                <c:pt idx="188">
                  <c:v>-288.97780941283935</c:v>
                </c:pt>
                <c:pt idx="189">
                  <c:v>-276.00154883188981</c:v>
                </c:pt>
                <c:pt idx="190">
                  <c:v>-266.05425813269181</c:v>
                </c:pt>
                <c:pt idx="191">
                  <c:v>-257.8398881224997</c:v>
                </c:pt>
                <c:pt idx="192">
                  <c:v>-249.24259800144645</c:v>
                </c:pt>
                <c:pt idx="193">
                  <c:v>-249.60220318667334</c:v>
                </c:pt>
                <c:pt idx="194">
                  <c:v>-251.93414462860372</c:v>
                </c:pt>
                <c:pt idx="195">
                  <c:v>-247.45061989744227</c:v>
                </c:pt>
                <c:pt idx="196">
                  <c:v>-246.5982143704436</c:v>
                </c:pt>
                <c:pt idx="197">
                  <c:v>-240.46254272308889</c:v>
                </c:pt>
                <c:pt idx="198">
                  <c:v>-238.57467277229551</c:v>
                </c:pt>
                <c:pt idx="199">
                  <c:v>-244.6887638251184</c:v>
                </c:pt>
                <c:pt idx="200">
                  <c:v>-252.05260632679693</c:v>
                </c:pt>
                <c:pt idx="201">
                  <c:v>-265.51664502808188</c:v>
                </c:pt>
                <c:pt idx="202">
                  <c:v>-270.83489597624492</c:v>
                </c:pt>
                <c:pt idx="203">
                  <c:v>-269.71197104245857</c:v>
                </c:pt>
                <c:pt idx="204">
                  <c:v>-269.86170315603312</c:v>
                </c:pt>
                <c:pt idx="205">
                  <c:v>-276.30448659505646</c:v>
                </c:pt>
                <c:pt idx="206">
                  <c:v>-268.4554598099092</c:v>
                </c:pt>
                <c:pt idx="207">
                  <c:v>-259.66496084054836</c:v>
                </c:pt>
                <c:pt idx="208">
                  <c:v>-260.19509321659285</c:v>
                </c:pt>
                <c:pt idx="209">
                  <c:v>-275.48902409435561</c:v>
                </c:pt>
                <c:pt idx="210">
                  <c:v>-286.91451311131112</c:v>
                </c:pt>
                <c:pt idx="211">
                  <c:v>-286.05366859334799</c:v>
                </c:pt>
                <c:pt idx="212">
                  <c:v>-277.57047737083377</c:v>
                </c:pt>
                <c:pt idx="213">
                  <c:v>-268.45659792507735</c:v>
                </c:pt>
                <c:pt idx="214">
                  <c:v>-258.04817832542591</c:v>
                </c:pt>
                <c:pt idx="215">
                  <c:v>-254.54976453742816</c:v>
                </c:pt>
                <c:pt idx="216">
                  <c:v>-247.62714087658276</c:v>
                </c:pt>
                <c:pt idx="217">
                  <c:v>-242.27614528642377</c:v>
                </c:pt>
                <c:pt idx="218">
                  <c:v>-244.73760819129745</c:v>
                </c:pt>
                <c:pt idx="219">
                  <c:v>-249.4002942760639</c:v>
                </c:pt>
                <c:pt idx="220">
                  <c:v>-247.41330419194466</c:v>
                </c:pt>
                <c:pt idx="221">
                  <c:v>-242.24459478661021</c:v>
                </c:pt>
                <c:pt idx="222">
                  <c:v>-240.50112741265158</c:v>
                </c:pt>
                <c:pt idx="223">
                  <c:v>-241.62260457019445</c:v>
                </c:pt>
                <c:pt idx="224">
                  <c:v>-247.78058144343217</c:v>
                </c:pt>
                <c:pt idx="225">
                  <c:v>-265.94930621539794</c:v>
                </c:pt>
                <c:pt idx="226">
                  <c:v>-269.70042206562857</c:v>
                </c:pt>
                <c:pt idx="227">
                  <c:v>-229.09859394865202</c:v>
                </c:pt>
                <c:pt idx="228">
                  <c:v>-278.90794950316865</c:v>
                </c:pt>
                <c:pt idx="229">
                  <c:v>-288.59605914538673</c:v>
                </c:pt>
                <c:pt idx="230">
                  <c:v>-288.01502232992294</c:v>
                </c:pt>
                <c:pt idx="231">
                  <c:v>-290.45489539876644</c:v>
                </c:pt>
                <c:pt idx="232">
                  <c:v>-284.28665244530043</c:v>
                </c:pt>
                <c:pt idx="233">
                  <c:v>-286.42308235503901</c:v>
                </c:pt>
                <c:pt idx="234">
                  <c:v>-298.90190518261653</c:v>
                </c:pt>
                <c:pt idx="235">
                  <c:v>-289.24771487440302</c:v>
                </c:pt>
                <c:pt idx="236">
                  <c:v>-279.3008686439253</c:v>
                </c:pt>
                <c:pt idx="237">
                  <c:v>-265.70877036887686</c:v>
                </c:pt>
                <c:pt idx="238">
                  <c:v>-255.50140252510829</c:v>
                </c:pt>
                <c:pt idx="239">
                  <c:v>-246.27231035009186</c:v>
                </c:pt>
                <c:pt idx="240">
                  <c:v>-235.21964695327199</c:v>
                </c:pt>
                <c:pt idx="241">
                  <c:v>-236.59428669545633</c:v>
                </c:pt>
                <c:pt idx="242">
                  <c:v>-112.43722953827466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-71.046594679727122</c:v>
                </c:pt>
                <c:pt idx="264">
                  <c:v>-236.61332091789259</c:v>
                </c:pt>
                <c:pt idx="265">
                  <c:v>-233.68724400714683</c:v>
                </c:pt>
                <c:pt idx="266">
                  <c:v>-239.17878954194771</c:v>
                </c:pt>
                <c:pt idx="267">
                  <c:v>-235.32292334807073</c:v>
                </c:pt>
                <c:pt idx="268">
                  <c:v>-236.67002992788173</c:v>
                </c:pt>
                <c:pt idx="269">
                  <c:v>-232.51617970783573</c:v>
                </c:pt>
                <c:pt idx="270">
                  <c:v>-220.17328713660368</c:v>
                </c:pt>
                <c:pt idx="271">
                  <c:v>-218.54544246956348</c:v>
                </c:pt>
                <c:pt idx="272">
                  <c:v>-220.9731579520261</c:v>
                </c:pt>
                <c:pt idx="273">
                  <c:v>-232.13595536202124</c:v>
                </c:pt>
                <c:pt idx="274">
                  <c:v>-240.65055542609855</c:v>
                </c:pt>
                <c:pt idx="275">
                  <c:v>-244.40102274979859</c:v>
                </c:pt>
                <c:pt idx="276">
                  <c:v>-246.49135583244711</c:v>
                </c:pt>
                <c:pt idx="277">
                  <c:v>-240.03177426255388</c:v>
                </c:pt>
                <c:pt idx="278">
                  <c:v>-246.53645921325864</c:v>
                </c:pt>
                <c:pt idx="279">
                  <c:v>-244.4282295054727</c:v>
                </c:pt>
                <c:pt idx="280">
                  <c:v>-251.37260764941763</c:v>
                </c:pt>
                <c:pt idx="281">
                  <c:v>-254.67378455921175</c:v>
                </c:pt>
                <c:pt idx="282">
                  <c:v>-262.9710751124552</c:v>
                </c:pt>
                <c:pt idx="283">
                  <c:v>-265.29969695279379</c:v>
                </c:pt>
                <c:pt idx="284">
                  <c:v>-250.54564699082894</c:v>
                </c:pt>
                <c:pt idx="285">
                  <c:v>-245.45374766314069</c:v>
                </c:pt>
                <c:pt idx="286">
                  <c:v>-232.17744239448427</c:v>
                </c:pt>
                <c:pt idx="287">
                  <c:v>-223.64565898817997</c:v>
                </c:pt>
                <c:pt idx="288">
                  <c:v>-218.20870594533113</c:v>
                </c:pt>
                <c:pt idx="289">
                  <c:v>-210.50622395165854</c:v>
                </c:pt>
                <c:pt idx="290">
                  <c:v>-206.06102990948719</c:v>
                </c:pt>
                <c:pt idx="291">
                  <c:v>-206.28735883489503</c:v>
                </c:pt>
                <c:pt idx="292">
                  <c:v>-209.0091663533243</c:v>
                </c:pt>
                <c:pt idx="293">
                  <c:v>-205.90673632367194</c:v>
                </c:pt>
                <c:pt idx="294">
                  <c:v>-201.35909412174519</c:v>
                </c:pt>
                <c:pt idx="295">
                  <c:v>-199.26703042289242</c:v>
                </c:pt>
                <c:pt idx="296">
                  <c:v>-196.4215428217523</c:v>
                </c:pt>
                <c:pt idx="297">
                  <c:v>-211.2782984595714</c:v>
                </c:pt>
                <c:pt idx="298">
                  <c:v>-226.66557244658517</c:v>
                </c:pt>
                <c:pt idx="299">
                  <c:v>-234.86524568392949</c:v>
                </c:pt>
                <c:pt idx="300">
                  <c:v>-231.30564481457316</c:v>
                </c:pt>
                <c:pt idx="301">
                  <c:v>-229.52138418597693</c:v>
                </c:pt>
                <c:pt idx="302">
                  <c:v>-237.06298298785021</c:v>
                </c:pt>
                <c:pt idx="303">
                  <c:v>-232.19146518669831</c:v>
                </c:pt>
                <c:pt idx="304">
                  <c:v>-228.97567176134689</c:v>
                </c:pt>
                <c:pt idx="305">
                  <c:v>-233.45921665005932</c:v>
                </c:pt>
                <c:pt idx="306">
                  <c:v>-245.17383306461946</c:v>
                </c:pt>
                <c:pt idx="307">
                  <c:v>-244.06359462563879</c:v>
                </c:pt>
                <c:pt idx="308">
                  <c:v>-233.47886791717036</c:v>
                </c:pt>
                <c:pt idx="309">
                  <c:v>-224.02357189130632</c:v>
                </c:pt>
                <c:pt idx="310">
                  <c:v>-218.51096749642463</c:v>
                </c:pt>
                <c:pt idx="311">
                  <c:v>-211.91386285792237</c:v>
                </c:pt>
                <c:pt idx="312">
                  <c:v>-206.61289227269597</c:v>
                </c:pt>
                <c:pt idx="313">
                  <c:v>-203.55092884018603</c:v>
                </c:pt>
                <c:pt idx="314">
                  <c:v>-205.61978111420726</c:v>
                </c:pt>
                <c:pt idx="315">
                  <c:v>-205.25594742584005</c:v>
                </c:pt>
                <c:pt idx="316">
                  <c:v>-207.4211121581663</c:v>
                </c:pt>
                <c:pt idx="317">
                  <c:v>-207.85805325191345</c:v>
                </c:pt>
                <c:pt idx="318">
                  <c:v>-201.43606647953925</c:v>
                </c:pt>
                <c:pt idx="319">
                  <c:v>-206.5642752013724</c:v>
                </c:pt>
                <c:pt idx="320">
                  <c:v>-215.44424791714783</c:v>
                </c:pt>
                <c:pt idx="321">
                  <c:v>-230.43152292382638</c:v>
                </c:pt>
                <c:pt idx="322">
                  <c:v>-242.31317831979035</c:v>
                </c:pt>
                <c:pt idx="323">
                  <c:v>-249.02371979651514</c:v>
                </c:pt>
                <c:pt idx="324">
                  <c:v>-248.69795623894373</c:v>
                </c:pt>
                <c:pt idx="325">
                  <c:v>-237.98460606098885</c:v>
                </c:pt>
                <c:pt idx="326">
                  <c:v>-242.06312316247829</c:v>
                </c:pt>
                <c:pt idx="327">
                  <c:v>-248.36737679272133</c:v>
                </c:pt>
                <c:pt idx="328">
                  <c:v>-249.94526052699655</c:v>
                </c:pt>
                <c:pt idx="329">
                  <c:v>-260.86321958392205</c:v>
                </c:pt>
                <c:pt idx="330">
                  <c:v>-266.74405212488381</c:v>
                </c:pt>
                <c:pt idx="331">
                  <c:v>-261.79630894021903</c:v>
                </c:pt>
                <c:pt idx="332">
                  <c:v>-263.01564816390362</c:v>
                </c:pt>
                <c:pt idx="333">
                  <c:v>-253.79438820156238</c:v>
                </c:pt>
                <c:pt idx="334">
                  <c:v>-252.37012833893925</c:v>
                </c:pt>
                <c:pt idx="335">
                  <c:v>-243.18911174661241</c:v>
                </c:pt>
                <c:pt idx="336">
                  <c:v>-239.52510395484558</c:v>
                </c:pt>
                <c:pt idx="337">
                  <c:v>-235.23884758828774</c:v>
                </c:pt>
                <c:pt idx="338">
                  <c:v>-237.51907173564567</c:v>
                </c:pt>
                <c:pt idx="339">
                  <c:v>-228.56980234410921</c:v>
                </c:pt>
                <c:pt idx="340">
                  <c:v>-231.17346564741135</c:v>
                </c:pt>
                <c:pt idx="341">
                  <c:v>-227.76859311999667</c:v>
                </c:pt>
                <c:pt idx="342">
                  <c:v>-220.3077346516186</c:v>
                </c:pt>
                <c:pt idx="343">
                  <c:v>-226.76005075671</c:v>
                </c:pt>
                <c:pt idx="344">
                  <c:v>-233.20241977245934</c:v>
                </c:pt>
                <c:pt idx="345">
                  <c:v>-237.1137462400909</c:v>
                </c:pt>
                <c:pt idx="346">
                  <c:v>-249.5581804932755</c:v>
                </c:pt>
                <c:pt idx="347">
                  <c:v>-251.79875768652059</c:v>
                </c:pt>
                <c:pt idx="348">
                  <c:v>-263.5084539824507</c:v>
                </c:pt>
                <c:pt idx="349">
                  <c:v>-257.10769816058405</c:v>
                </c:pt>
                <c:pt idx="350">
                  <c:v>-258.12544983828883</c:v>
                </c:pt>
                <c:pt idx="351">
                  <c:v>-255.25995473072675</c:v>
                </c:pt>
                <c:pt idx="352">
                  <c:v>-248.38332939348157</c:v>
                </c:pt>
                <c:pt idx="353">
                  <c:v>-257.82175685971413</c:v>
                </c:pt>
                <c:pt idx="354">
                  <c:v>-266.45780724028458</c:v>
                </c:pt>
                <c:pt idx="355">
                  <c:v>-269.2734900917975</c:v>
                </c:pt>
                <c:pt idx="356">
                  <c:v>-255.8569630823952</c:v>
                </c:pt>
                <c:pt idx="357">
                  <c:v>-245.28790371150617</c:v>
                </c:pt>
                <c:pt idx="358">
                  <c:v>-245.06246316746743</c:v>
                </c:pt>
                <c:pt idx="359">
                  <c:v>-238.86726019048572</c:v>
                </c:pt>
                <c:pt idx="360">
                  <c:v>-230.48507831092104</c:v>
                </c:pt>
                <c:pt idx="361">
                  <c:v>-226.45992112795022</c:v>
                </c:pt>
                <c:pt idx="362">
                  <c:v>-229.06389165694162</c:v>
                </c:pt>
                <c:pt idx="363">
                  <c:v>-231.32626693489104</c:v>
                </c:pt>
                <c:pt idx="364">
                  <c:v>-231.15522370168782</c:v>
                </c:pt>
                <c:pt idx="365">
                  <c:v>-227.27960124215392</c:v>
                </c:pt>
                <c:pt idx="366">
                  <c:v>-217.59714807735998</c:v>
                </c:pt>
                <c:pt idx="367">
                  <c:v>-222.71956465416221</c:v>
                </c:pt>
                <c:pt idx="368">
                  <c:v>-228.98929477627485</c:v>
                </c:pt>
                <c:pt idx="369">
                  <c:v>-242.30373551770853</c:v>
                </c:pt>
                <c:pt idx="370">
                  <c:v>-247.23099971368734</c:v>
                </c:pt>
                <c:pt idx="371">
                  <c:v>-252.94963409199673</c:v>
                </c:pt>
                <c:pt idx="372">
                  <c:v>-257.98884955216522</c:v>
                </c:pt>
                <c:pt idx="373">
                  <c:v>-254.69843874250483</c:v>
                </c:pt>
                <c:pt idx="374">
                  <c:v>-252.34365065382934</c:v>
                </c:pt>
                <c:pt idx="375">
                  <c:v>-246.3669760902394</c:v>
                </c:pt>
                <c:pt idx="376">
                  <c:v>-249.81039251689432</c:v>
                </c:pt>
                <c:pt idx="377">
                  <c:v>-264.8978945824507</c:v>
                </c:pt>
                <c:pt idx="378">
                  <c:v>-272.08117083130185</c:v>
                </c:pt>
                <c:pt idx="379">
                  <c:v>-273.29250392579991</c:v>
                </c:pt>
                <c:pt idx="380">
                  <c:v>-267.41360383985187</c:v>
                </c:pt>
                <c:pt idx="381">
                  <c:v>-254.52010947520671</c:v>
                </c:pt>
                <c:pt idx="382">
                  <c:v>-249.84788141412602</c:v>
                </c:pt>
                <c:pt idx="383">
                  <c:v>-240.36609874928624</c:v>
                </c:pt>
                <c:pt idx="384">
                  <c:v>-232.29774074052094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34-410C-9357-F24D87249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31712"/>
        <c:axId val="79943296"/>
      </c:lineChart>
      <c:catAx>
        <c:axId val="103731712"/>
        <c:scaling>
          <c:orientation val="minMax"/>
        </c:scaling>
        <c:delete val="0"/>
        <c:axPos val="b"/>
        <c:minorGridlines>
          <c:spPr>
            <a:ln w="6350"/>
          </c:spPr>
        </c:minorGridlines>
        <c:majorTickMark val="out"/>
        <c:minorTickMark val="none"/>
        <c:tickLblPos val="nextTo"/>
        <c:txPr>
          <a:bodyPr/>
          <a:lstStyle/>
          <a:p>
            <a:pPr>
              <a:defRPr sz="500"/>
            </a:pPr>
            <a:endParaRPr lang="ru-RU"/>
          </a:p>
        </c:txPr>
        <c:crossAx val="79943296"/>
        <c:crosses val="autoZero"/>
        <c:auto val="1"/>
        <c:lblAlgn val="ctr"/>
        <c:lblOffset val="100"/>
        <c:tickMarkSkip val="48"/>
        <c:noMultiLvlLbl val="0"/>
      </c:catAx>
      <c:valAx>
        <c:axId val="79943296"/>
        <c:scaling>
          <c:orientation val="minMax"/>
          <c:max val="400"/>
          <c:min val="-400"/>
        </c:scaling>
        <c:delete val="0"/>
        <c:axPos val="l"/>
        <c:majorGridlines>
          <c:spPr>
            <a:ln w="6350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103731712"/>
        <c:crosses val="autoZero"/>
        <c:crossBetween val="between"/>
        <c:majorUnit val="200"/>
        <c:minorUnit val="10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v>Отч. потери %</c:v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val>
            <c:numRef>
              <c:f>'ВЛ-110кВ_СТЭЦ-ПС_Мера'!$N$14:$N$398</c:f>
              <c:numCache>
                <c:formatCode>0.00%</c:formatCode>
                <c:ptCount val="385"/>
                <c:pt idx="0">
                  <c:v>0</c:v>
                </c:pt>
                <c:pt idx="1">
                  <c:v>0</c:v>
                </c:pt>
                <c:pt idx="2">
                  <c:v>2.1899999999999989E-2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-2.9584545454545527E-2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7.5000568181818302E-3</c:v>
                </c:pt>
                <c:pt idx="28">
                  <c:v>1.7839792266556999E-2</c:v>
                </c:pt>
                <c:pt idx="29">
                  <c:v>2.0116054784951692E-2</c:v>
                </c:pt>
                <c:pt idx="30">
                  <c:v>1.8512430069930162E-2</c:v>
                </c:pt>
                <c:pt idx="31">
                  <c:v>1.9619675252525309E-2</c:v>
                </c:pt>
                <c:pt idx="32">
                  <c:v>1.8566562285937987E-2</c:v>
                </c:pt>
                <c:pt idx="33">
                  <c:v>1.9152866740802656E-2</c:v>
                </c:pt>
                <c:pt idx="34">
                  <c:v>2.0329782454899196E-2</c:v>
                </c:pt>
                <c:pt idx="35">
                  <c:v>2.1183605254061651E-2</c:v>
                </c:pt>
                <c:pt idx="36">
                  <c:v>2.0150193050192944E-2</c:v>
                </c:pt>
                <c:pt idx="37">
                  <c:v>1.9903932242781874E-2</c:v>
                </c:pt>
                <c:pt idx="38">
                  <c:v>2.1193635043562496E-2</c:v>
                </c:pt>
                <c:pt idx="39">
                  <c:v>2.0544292000351981E-2</c:v>
                </c:pt>
                <c:pt idx="40">
                  <c:v>2.0999246035184955E-2</c:v>
                </c:pt>
                <c:pt idx="41">
                  <c:v>2.0940048977487601E-2</c:v>
                </c:pt>
                <c:pt idx="42">
                  <c:v>2.09282401806253E-2</c:v>
                </c:pt>
                <c:pt idx="43">
                  <c:v>6.9911594104115279E-2</c:v>
                </c:pt>
                <c:pt idx="44">
                  <c:v>2.0057925262237843E-2</c:v>
                </c:pt>
                <c:pt idx="45">
                  <c:v>2.0136494023904255E-2</c:v>
                </c:pt>
                <c:pt idx="46">
                  <c:v>2.0042312435765718E-2</c:v>
                </c:pt>
                <c:pt idx="47">
                  <c:v>1.9959785446865871E-2</c:v>
                </c:pt>
                <c:pt idx="48">
                  <c:v>1.9320850343522888E-2</c:v>
                </c:pt>
                <c:pt idx="49">
                  <c:v>2.0246779005524816E-2</c:v>
                </c:pt>
                <c:pt idx="50">
                  <c:v>1.9232414772727281E-2</c:v>
                </c:pt>
                <c:pt idx="51">
                  <c:v>2.0834955094301961E-2</c:v>
                </c:pt>
                <c:pt idx="52">
                  <c:v>1.9648835288367663E-2</c:v>
                </c:pt>
                <c:pt idx="53">
                  <c:v>1.9305775114489075E-2</c:v>
                </c:pt>
                <c:pt idx="54">
                  <c:v>2.0217720633299383E-2</c:v>
                </c:pt>
                <c:pt idx="55">
                  <c:v>1.9444303063348774E-2</c:v>
                </c:pt>
                <c:pt idx="56">
                  <c:v>1.8850028768699695E-2</c:v>
                </c:pt>
                <c:pt idx="57">
                  <c:v>1.9538423848878432E-2</c:v>
                </c:pt>
                <c:pt idx="58">
                  <c:v>1.9718365821678206E-2</c:v>
                </c:pt>
                <c:pt idx="59">
                  <c:v>2.1802757432141218E-2</c:v>
                </c:pt>
                <c:pt idx="60">
                  <c:v>1.9702630274032136E-2</c:v>
                </c:pt>
                <c:pt idx="61">
                  <c:v>2.013726143961107E-2</c:v>
                </c:pt>
                <c:pt idx="62">
                  <c:v>2.1060150951374066E-2</c:v>
                </c:pt>
                <c:pt idx="63">
                  <c:v>2.1019726672950011E-2</c:v>
                </c:pt>
                <c:pt idx="64">
                  <c:v>2.0630322252374479E-2</c:v>
                </c:pt>
                <c:pt idx="65">
                  <c:v>2.0239429264555693E-2</c:v>
                </c:pt>
                <c:pt idx="66">
                  <c:v>2.097245278267439E-2</c:v>
                </c:pt>
                <c:pt idx="67">
                  <c:v>2.1824175819533564E-2</c:v>
                </c:pt>
                <c:pt idx="68">
                  <c:v>2.0477706333973059E-2</c:v>
                </c:pt>
                <c:pt idx="69">
                  <c:v>2.0013802106984092E-2</c:v>
                </c:pt>
                <c:pt idx="70">
                  <c:v>1.9323892916899073E-2</c:v>
                </c:pt>
                <c:pt idx="71">
                  <c:v>1.9466646358876724E-2</c:v>
                </c:pt>
                <c:pt idx="72">
                  <c:v>2.0450167464114898E-2</c:v>
                </c:pt>
                <c:pt idx="73">
                  <c:v>1.8585269098971905E-2</c:v>
                </c:pt>
                <c:pt idx="74">
                  <c:v>2.0600196146245111E-2</c:v>
                </c:pt>
                <c:pt idx="75">
                  <c:v>2.0215452056158642E-2</c:v>
                </c:pt>
                <c:pt idx="76">
                  <c:v>1.9940358306189104E-2</c:v>
                </c:pt>
                <c:pt idx="77">
                  <c:v>1.9410556331703403E-2</c:v>
                </c:pt>
                <c:pt idx="78">
                  <c:v>1.8819116392760751E-2</c:v>
                </c:pt>
                <c:pt idx="79">
                  <c:v>2.0461623820876969E-2</c:v>
                </c:pt>
                <c:pt idx="80">
                  <c:v>1.8647649463212974E-2</c:v>
                </c:pt>
                <c:pt idx="81">
                  <c:v>1.8881636642213734E-2</c:v>
                </c:pt>
                <c:pt idx="82">
                  <c:v>2.0911386363636156E-2</c:v>
                </c:pt>
                <c:pt idx="83">
                  <c:v>2.0128805687203721E-2</c:v>
                </c:pt>
                <c:pt idx="84">
                  <c:v>2.0700129127307412E-2</c:v>
                </c:pt>
                <c:pt idx="85">
                  <c:v>2.036209273947525E-2</c:v>
                </c:pt>
                <c:pt idx="86">
                  <c:v>2.0019586935638857E-2</c:v>
                </c:pt>
                <c:pt idx="87">
                  <c:v>2.1073700129254583E-2</c:v>
                </c:pt>
                <c:pt idx="88">
                  <c:v>2.0727080635414018E-2</c:v>
                </c:pt>
                <c:pt idx="89">
                  <c:v>2.1652226800583794E-2</c:v>
                </c:pt>
                <c:pt idx="90">
                  <c:v>2.0916950757575693E-2</c:v>
                </c:pt>
                <c:pt idx="91">
                  <c:v>2.1080258408879206E-2</c:v>
                </c:pt>
                <c:pt idx="92">
                  <c:v>2.069269688286873E-2</c:v>
                </c:pt>
                <c:pt idx="93">
                  <c:v>2.0505872139613482E-2</c:v>
                </c:pt>
                <c:pt idx="94">
                  <c:v>1.9735402062796618E-2</c:v>
                </c:pt>
                <c:pt idx="95">
                  <c:v>2.045522101751459E-2</c:v>
                </c:pt>
                <c:pt idx="96">
                  <c:v>1.966754112554121E-2</c:v>
                </c:pt>
                <c:pt idx="97">
                  <c:v>1.9628958739758142E-2</c:v>
                </c:pt>
                <c:pt idx="98">
                  <c:v>1.9225007230309486E-2</c:v>
                </c:pt>
                <c:pt idx="99">
                  <c:v>2.0649072090330151E-2</c:v>
                </c:pt>
                <c:pt idx="100">
                  <c:v>1.9959973998459245E-2</c:v>
                </c:pt>
                <c:pt idx="101">
                  <c:v>2.0007273210317787E-2</c:v>
                </c:pt>
                <c:pt idx="102">
                  <c:v>1.9480644949495089E-2</c:v>
                </c:pt>
                <c:pt idx="103">
                  <c:v>1.8910425693460343E-2</c:v>
                </c:pt>
                <c:pt idx="104">
                  <c:v>1.8885248532091635E-2</c:v>
                </c:pt>
                <c:pt idx="105">
                  <c:v>1.8575729468116975E-2</c:v>
                </c:pt>
                <c:pt idx="106">
                  <c:v>2.0018306089283847E-2</c:v>
                </c:pt>
                <c:pt idx="107">
                  <c:v>1.9150172258297293E-2</c:v>
                </c:pt>
                <c:pt idx="108">
                  <c:v>1.9931313603322977E-2</c:v>
                </c:pt>
                <c:pt idx="109">
                  <c:v>2.0023457727272629E-2</c:v>
                </c:pt>
                <c:pt idx="110">
                  <c:v>2.0964051803459591E-2</c:v>
                </c:pt>
                <c:pt idx="111">
                  <c:v>1.9019422031868873E-2</c:v>
                </c:pt>
                <c:pt idx="112">
                  <c:v>1.9850182727272774E-2</c:v>
                </c:pt>
                <c:pt idx="113">
                  <c:v>2.0731536003600289E-2</c:v>
                </c:pt>
                <c:pt idx="114">
                  <c:v>2.0055397504456261E-2</c:v>
                </c:pt>
                <c:pt idx="115">
                  <c:v>2.0473232713232651E-2</c:v>
                </c:pt>
                <c:pt idx="116">
                  <c:v>1.9418443567410664E-2</c:v>
                </c:pt>
                <c:pt idx="117">
                  <c:v>1.8723663768663707E-2</c:v>
                </c:pt>
                <c:pt idx="118">
                  <c:v>1.9543537259386446E-2</c:v>
                </c:pt>
                <c:pt idx="119">
                  <c:v>1.8101760781880229E-2</c:v>
                </c:pt>
                <c:pt idx="120">
                  <c:v>1.8901986531986621E-2</c:v>
                </c:pt>
                <c:pt idx="121">
                  <c:v>1.7961410380399799E-2</c:v>
                </c:pt>
                <c:pt idx="122">
                  <c:v>1.7973904524214133E-2</c:v>
                </c:pt>
                <c:pt idx="123">
                  <c:v>1.8348670229654123E-2</c:v>
                </c:pt>
                <c:pt idx="124">
                  <c:v>1.7979703420860003E-2</c:v>
                </c:pt>
                <c:pt idx="125">
                  <c:v>2.0203969174503587E-2</c:v>
                </c:pt>
                <c:pt idx="126">
                  <c:v>1.7266764768721181E-2</c:v>
                </c:pt>
                <c:pt idx="127">
                  <c:v>1.8492841966173467E-2</c:v>
                </c:pt>
                <c:pt idx="128">
                  <c:v>1.8042506553423623E-2</c:v>
                </c:pt>
                <c:pt idx="129">
                  <c:v>1.8898359462486063E-2</c:v>
                </c:pt>
                <c:pt idx="130">
                  <c:v>1.8411640035728493E-2</c:v>
                </c:pt>
                <c:pt idx="131">
                  <c:v>1.8619893742620994E-2</c:v>
                </c:pt>
                <c:pt idx="132">
                  <c:v>1.8722965042476444E-2</c:v>
                </c:pt>
                <c:pt idx="133">
                  <c:v>1.86520979401863E-2</c:v>
                </c:pt>
                <c:pt idx="134">
                  <c:v>1.9487478761839701E-2</c:v>
                </c:pt>
                <c:pt idx="135">
                  <c:v>1.8381111000596841E-2</c:v>
                </c:pt>
                <c:pt idx="136">
                  <c:v>1.8878065380493088E-2</c:v>
                </c:pt>
                <c:pt idx="137">
                  <c:v>1.9731115923690971E-2</c:v>
                </c:pt>
                <c:pt idx="138">
                  <c:v>1.8589306170513537E-2</c:v>
                </c:pt>
                <c:pt idx="139">
                  <c:v>1.995204615528352E-2</c:v>
                </c:pt>
                <c:pt idx="140">
                  <c:v>1.8359388814145537E-2</c:v>
                </c:pt>
                <c:pt idx="141">
                  <c:v>1.8850782552600337E-2</c:v>
                </c:pt>
                <c:pt idx="142">
                  <c:v>2.005184060334296E-2</c:v>
                </c:pt>
                <c:pt idx="143">
                  <c:v>1.7950525309917365E-2</c:v>
                </c:pt>
                <c:pt idx="144">
                  <c:v>1.8942556553911364E-2</c:v>
                </c:pt>
                <c:pt idx="145">
                  <c:v>1.8218083726415309E-2</c:v>
                </c:pt>
                <c:pt idx="146">
                  <c:v>1.9665882040946398E-2</c:v>
                </c:pt>
                <c:pt idx="147">
                  <c:v>1.8696674057649618E-2</c:v>
                </c:pt>
                <c:pt idx="148">
                  <c:v>1.990356760445116E-2</c:v>
                </c:pt>
                <c:pt idx="149">
                  <c:v>1.8253979037688679E-2</c:v>
                </c:pt>
                <c:pt idx="150">
                  <c:v>1.8735818290561271E-2</c:v>
                </c:pt>
                <c:pt idx="151">
                  <c:v>1.8394867816091946E-2</c:v>
                </c:pt>
                <c:pt idx="152">
                  <c:v>1.9152343114900303E-2</c:v>
                </c:pt>
                <c:pt idx="153">
                  <c:v>2.0421092495799969E-2</c:v>
                </c:pt>
                <c:pt idx="154">
                  <c:v>2.0233287804878066E-2</c:v>
                </c:pt>
                <c:pt idx="155">
                  <c:v>2.0513579115013728E-2</c:v>
                </c:pt>
                <c:pt idx="156">
                  <c:v>2.0631757575757581E-2</c:v>
                </c:pt>
                <c:pt idx="157">
                  <c:v>2.0694982002343779E-2</c:v>
                </c:pt>
                <c:pt idx="158">
                  <c:v>2.0555708641769917E-2</c:v>
                </c:pt>
                <c:pt idx="159">
                  <c:v>1.8834585664335685E-2</c:v>
                </c:pt>
                <c:pt idx="160">
                  <c:v>2.033720596038207E-2</c:v>
                </c:pt>
                <c:pt idx="161">
                  <c:v>2.1233204833141665E-2</c:v>
                </c:pt>
                <c:pt idx="162">
                  <c:v>2.0406812033773227E-2</c:v>
                </c:pt>
                <c:pt idx="163">
                  <c:v>2.0161066516737297E-2</c:v>
                </c:pt>
                <c:pt idx="164">
                  <c:v>2.0105312556704724E-2</c:v>
                </c:pt>
                <c:pt idx="165">
                  <c:v>2.0320027857739849E-2</c:v>
                </c:pt>
                <c:pt idx="166">
                  <c:v>2.0205249072356355E-2</c:v>
                </c:pt>
                <c:pt idx="167">
                  <c:v>2.0045044787497565E-2</c:v>
                </c:pt>
                <c:pt idx="168">
                  <c:v>1.9736452438290347E-2</c:v>
                </c:pt>
                <c:pt idx="169">
                  <c:v>1.9535337146297557E-2</c:v>
                </c:pt>
                <c:pt idx="170">
                  <c:v>2.044024679615539E-2</c:v>
                </c:pt>
                <c:pt idx="171">
                  <c:v>2.068209518599563E-2</c:v>
                </c:pt>
                <c:pt idx="172">
                  <c:v>2.024684247050644E-2</c:v>
                </c:pt>
                <c:pt idx="173">
                  <c:v>1.9671731432630034E-2</c:v>
                </c:pt>
                <c:pt idx="174">
                  <c:v>1.9322274800455955E-2</c:v>
                </c:pt>
                <c:pt idx="175">
                  <c:v>1.9721347696421393E-2</c:v>
                </c:pt>
                <c:pt idx="176">
                  <c:v>1.8814487114448161E-2</c:v>
                </c:pt>
                <c:pt idx="177">
                  <c:v>1.9959320959081834E-2</c:v>
                </c:pt>
                <c:pt idx="178">
                  <c:v>2.1036933796377624E-2</c:v>
                </c:pt>
                <c:pt idx="179">
                  <c:v>2.0621992481203024E-2</c:v>
                </c:pt>
                <c:pt idx="180">
                  <c:v>2.0760268461988855E-2</c:v>
                </c:pt>
                <c:pt idx="181">
                  <c:v>2.0882407953492502E-2</c:v>
                </c:pt>
                <c:pt idx="182">
                  <c:v>2.1341065122772493E-2</c:v>
                </c:pt>
                <c:pt idx="183">
                  <c:v>2.0541328075134587E-2</c:v>
                </c:pt>
                <c:pt idx="184">
                  <c:v>2.0095942654392008E-2</c:v>
                </c:pt>
                <c:pt idx="185">
                  <c:v>1.9925837780149506E-2</c:v>
                </c:pt>
                <c:pt idx="186">
                  <c:v>2.1282860878661065E-2</c:v>
                </c:pt>
                <c:pt idx="187">
                  <c:v>2.1227887391262829E-2</c:v>
                </c:pt>
                <c:pt idx="188">
                  <c:v>1.9654490678454727E-2</c:v>
                </c:pt>
                <c:pt idx="189">
                  <c:v>2.0714913515687921E-2</c:v>
                </c:pt>
                <c:pt idx="190">
                  <c:v>1.9752174616428409E-2</c:v>
                </c:pt>
                <c:pt idx="191">
                  <c:v>1.9495916092201603E-2</c:v>
                </c:pt>
                <c:pt idx="192">
                  <c:v>1.984370209447418E-2</c:v>
                </c:pt>
                <c:pt idx="193">
                  <c:v>1.940960109046409E-2</c:v>
                </c:pt>
                <c:pt idx="194">
                  <c:v>2.0299899173553845E-2</c:v>
                </c:pt>
                <c:pt idx="195">
                  <c:v>1.9514712121212106E-2</c:v>
                </c:pt>
                <c:pt idx="196">
                  <c:v>1.8994827644474469E-2</c:v>
                </c:pt>
                <c:pt idx="197">
                  <c:v>1.9195922374956612E-2</c:v>
                </c:pt>
                <c:pt idx="198">
                  <c:v>1.9653717262251291E-2</c:v>
                </c:pt>
                <c:pt idx="199">
                  <c:v>1.9616057768698333E-2</c:v>
                </c:pt>
                <c:pt idx="200">
                  <c:v>1.9359513498622555E-2</c:v>
                </c:pt>
                <c:pt idx="201">
                  <c:v>1.9199820587927664E-2</c:v>
                </c:pt>
                <c:pt idx="202">
                  <c:v>2.054018499538789E-2</c:v>
                </c:pt>
                <c:pt idx="203">
                  <c:v>1.9810005662514202E-2</c:v>
                </c:pt>
                <c:pt idx="204">
                  <c:v>1.8699791001750364E-2</c:v>
                </c:pt>
                <c:pt idx="205">
                  <c:v>2.0732109492717296E-2</c:v>
                </c:pt>
                <c:pt idx="206">
                  <c:v>2.0068663770813788E-2</c:v>
                </c:pt>
                <c:pt idx="207">
                  <c:v>1.9556945454545428E-2</c:v>
                </c:pt>
                <c:pt idx="208">
                  <c:v>2.0178434699103815E-2</c:v>
                </c:pt>
                <c:pt idx="209">
                  <c:v>2.221902647739863E-2</c:v>
                </c:pt>
                <c:pt idx="210">
                  <c:v>2.1260650386847157E-2</c:v>
                </c:pt>
                <c:pt idx="211">
                  <c:v>2.0877046667313486E-2</c:v>
                </c:pt>
                <c:pt idx="212">
                  <c:v>2.0409549454945535E-2</c:v>
                </c:pt>
                <c:pt idx="213">
                  <c:v>2.0060149446685379E-2</c:v>
                </c:pt>
                <c:pt idx="214">
                  <c:v>2.0249338353953733E-2</c:v>
                </c:pt>
                <c:pt idx="215">
                  <c:v>1.894293026301436E-2</c:v>
                </c:pt>
                <c:pt idx="216">
                  <c:v>2.0556337294025274E-2</c:v>
                </c:pt>
                <c:pt idx="217">
                  <c:v>1.9358258053422065E-2</c:v>
                </c:pt>
                <c:pt idx="218">
                  <c:v>1.9216784133469639E-2</c:v>
                </c:pt>
                <c:pt idx="219">
                  <c:v>2.1028439412484671E-2</c:v>
                </c:pt>
                <c:pt idx="220">
                  <c:v>1.9816395622895621E-2</c:v>
                </c:pt>
                <c:pt idx="221">
                  <c:v>1.96187762237762E-2</c:v>
                </c:pt>
                <c:pt idx="222">
                  <c:v>1.8874968233799125E-2</c:v>
                </c:pt>
                <c:pt idx="223">
                  <c:v>1.9710100563153775E-2</c:v>
                </c:pt>
                <c:pt idx="224">
                  <c:v>1.9317182490752281E-2</c:v>
                </c:pt>
                <c:pt idx="225">
                  <c:v>2.0541445047489872E-2</c:v>
                </c:pt>
                <c:pt idx="226">
                  <c:v>1.9895684649439017E-2</c:v>
                </c:pt>
                <c:pt idx="227">
                  <c:v>1.9709944242424227E-2</c:v>
                </c:pt>
                <c:pt idx="228">
                  <c:v>1.9578204221846099E-2</c:v>
                </c:pt>
                <c:pt idx="229">
                  <c:v>2.0187974987974925E-2</c:v>
                </c:pt>
                <c:pt idx="230">
                  <c:v>1.998134580160028E-2</c:v>
                </c:pt>
                <c:pt idx="231">
                  <c:v>2.0005592199598542E-2</c:v>
                </c:pt>
                <c:pt idx="232">
                  <c:v>2.0426569670930594E-2</c:v>
                </c:pt>
                <c:pt idx="233">
                  <c:v>2.0433998836983887E-2</c:v>
                </c:pt>
                <c:pt idx="234">
                  <c:v>2.0706611570247904E-2</c:v>
                </c:pt>
                <c:pt idx="235">
                  <c:v>1.9905299030430954E-2</c:v>
                </c:pt>
                <c:pt idx="236">
                  <c:v>1.8955838472249884E-2</c:v>
                </c:pt>
                <c:pt idx="237">
                  <c:v>2.0058777429467045E-2</c:v>
                </c:pt>
                <c:pt idx="238">
                  <c:v>1.8675239234449682E-2</c:v>
                </c:pt>
                <c:pt idx="239">
                  <c:v>1.9165632754342497E-2</c:v>
                </c:pt>
                <c:pt idx="240">
                  <c:v>1.9615525383707217E-2</c:v>
                </c:pt>
                <c:pt idx="241">
                  <c:v>1.5737857226861048E-2</c:v>
                </c:pt>
                <c:pt idx="242">
                  <c:v>1.9248614130434851E-2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1.0403275862068977E-2</c:v>
                </c:pt>
                <c:pt idx="264">
                  <c:v>1.7292014916607961E-2</c:v>
                </c:pt>
                <c:pt idx="265">
                  <c:v>1.9653211527035037E-2</c:v>
                </c:pt>
                <c:pt idx="266">
                  <c:v>1.9711690467897353E-2</c:v>
                </c:pt>
                <c:pt idx="267">
                  <c:v>1.8732324675324711E-2</c:v>
                </c:pt>
                <c:pt idx="268">
                  <c:v>2.0261324340176051E-2</c:v>
                </c:pt>
                <c:pt idx="269">
                  <c:v>1.9215840401385659E-2</c:v>
                </c:pt>
                <c:pt idx="270">
                  <c:v>2.0317146639768021E-2</c:v>
                </c:pt>
                <c:pt idx="271">
                  <c:v>1.8445427844882425E-2</c:v>
                </c:pt>
                <c:pt idx="272">
                  <c:v>1.8604336728278634E-2</c:v>
                </c:pt>
                <c:pt idx="273">
                  <c:v>1.9859305023923361E-2</c:v>
                </c:pt>
                <c:pt idx="274">
                  <c:v>2.0173487540378336E-2</c:v>
                </c:pt>
                <c:pt idx="275">
                  <c:v>1.9471680681818229E-2</c:v>
                </c:pt>
                <c:pt idx="276">
                  <c:v>1.9862655176298271E-2</c:v>
                </c:pt>
                <c:pt idx="277">
                  <c:v>2.0240085010409581E-2</c:v>
                </c:pt>
                <c:pt idx="278">
                  <c:v>1.9496654275092905E-2</c:v>
                </c:pt>
                <c:pt idx="279">
                  <c:v>1.924901022727268E-2</c:v>
                </c:pt>
                <c:pt idx="280">
                  <c:v>1.990901248205023E-2</c:v>
                </c:pt>
                <c:pt idx="281">
                  <c:v>2.0369336167429732E-2</c:v>
                </c:pt>
                <c:pt idx="282">
                  <c:v>1.9970413895048156E-2</c:v>
                </c:pt>
                <c:pt idx="283">
                  <c:v>2.0835734909509334E-2</c:v>
                </c:pt>
                <c:pt idx="284">
                  <c:v>1.9195542128603114E-2</c:v>
                </c:pt>
                <c:pt idx="285">
                  <c:v>1.8361235140948642E-2</c:v>
                </c:pt>
                <c:pt idx="286">
                  <c:v>1.9501830143540615E-2</c:v>
                </c:pt>
                <c:pt idx="287">
                  <c:v>1.930374937903627E-2</c:v>
                </c:pt>
                <c:pt idx="288">
                  <c:v>1.8730299847211546E-2</c:v>
                </c:pt>
                <c:pt idx="289">
                  <c:v>1.9320331178255698E-2</c:v>
                </c:pt>
                <c:pt idx="290">
                  <c:v>1.7983688292419787E-2</c:v>
                </c:pt>
                <c:pt idx="291">
                  <c:v>1.8753103030303035E-2</c:v>
                </c:pt>
                <c:pt idx="292">
                  <c:v>1.9027749867091947E-2</c:v>
                </c:pt>
                <c:pt idx="293">
                  <c:v>1.9481695441057437E-2</c:v>
                </c:pt>
                <c:pt idx="294">
                  <c:v>1.9135301420885646E-2</c:v>
                </c:pt>
                <c:pt idx="295">
                  <c:v>1.8665337423312882E-2</c:v>
                </c:pt>
                <c:pt idx="296">
                  <c:v>1.9631173476601232E-2</c:v>
                </c:pt>
                <c:pt idx="297">
                  <c:v>1.7795196026838638E-2</c:v>
                </c:pt>
                <c:pt idx="298">
                  <c:v>1.9615815976476381E-2</c:v>
                </c:pt>
                <c:pt idx="299">
                  <c:v>2.0027046932261438E-2</c:v>
                </c:pt>
                <c:pt idx="300">
                  <c:v>1.9115260598054521E-2</c:v>
                </c:pt>
                <c:pt idx="301">
                  <c:v>1.8687482145018808E-2</c:v>
                </c:pt>
                <c:pt idx="302">
                  <c:v>1.9522234067478876E-2</c:v>
                </c:pt>
                <c:pt idx="303">
                  <c:v>1.9381016746411402E-2</c:v>
                </c:pt>
                <c:pt idx="304">
                  <c:v>1.811491564510263E-2</c:v>
                </c:pt>
                <c:pt idx="305">
                  <c:v>1.8989503807710566E-2</c:v>
                </c:pt>
                <c:pt idx="306">
                  <c:v>1.8151075719791507E-2</c:v>
                </c:pt>
                <c:pt idx="307">
                  <c:v>1.9733335988166987E-2</c:v>
                </c:pt>
                <c:pt idx="308">
                  <c:v>1.8821131603998158E-2</c:v>
                </c:pt>
                <c:pt idx="309">
                  <c:v>1.8657297531936009E-2</c:v>
                </c:pt>
                <c:pt idx="310">
                  <c:v>1.8761003178639574E-2</c:v>
                </c:pt>
                <c:pt idx="311">
                  <c:v>1.7568187065459848E-2</c:v>
                </c:pt>
                <c:pt idx="312">
                  <c:v>1.8560219203873046E-2</c:v>
                </c:pt>
                <c:pt idx="313">
                  <c:v>1.861476794976797E-2</c:v>
                </c:pt>
                <c:pt idx="314">
                  <c:v>1.9301268404700873E-2</c:v>
                </c:pt>
                <c:pt idx="315">
                  <c:v>1.9869425054112533E-2</c:v>
                </c:pt>
                <c:pt idx="316">
                  <c:v>1.960828624983272E-2</c:v>
                </c:pt>
                <c:pt idx="317">
                  <c:v>1.8342752673796855E-2</c:v>
                </c:pt>
                <c:pt idx="318">
                  <c:v>1.8370780797351348E-2</c:v>
                </c:pt>
                <c:pt idx="319">
                  <c:v>1.9030970952124773E-2</c:v>
                </c:pt>
                <c:pt idx="320">
                  <c:v>1.8859547388781452E-2</c:v>
                </c:pt>
                <c:pt idx="321">
                  <c:v>1.8745875331564989E-2</c:v>
                </c:pt>
                <c:pt idx="322">
                  <c:v>1.905334059383252E-2</c:v>
                </c:pt>
                <c:pt idx="323">
                  <c:v>1.9148998884551089E-2</c:v>
                </c:pt>
                <c:pt idx="324">
                  <c:v>1.9311569131114689E-2</c:v>
                </c:pt>
                <c:pt idx="325">
                  <c:v>1.9479027891235959E-2</c:v>
                </c:pt>
                <c:pt idx="326">
                  <c:v>1.859455808080818E-2</c:v>
                </c:pt>
                <c:pt idx="327">
                  <c:v>1.9513343956166874E-2</c:v>
                </c:pt>
                <c:pt idx="328">
                  <c:v>1.9109889975550208E-2</c:v>
                </c:pt>
                <c:pt idx="329">
                  <c:v>1.9739395890994247E-2</c:v>
                </c:pt>
                <c:pt idx="330">
                  <c:v>2.1451459330143471E-2</c:v>
                </c:pt>
                <c:pt idx="331">
                  <c:v>1.9611731197623938E-2</c:v>
                </c:pt>
                <c:pt idx="332">
                  <c:v>1.9631378946256987E-2</c:v>
                </c:pt>
                <c:pt idx="333">
                  <c:v>2.0080055792582818E-2</c:v>
                </c:pt>
                <c:pt idx="334">
                  <c:v>1.9265164538850951E-2</c:v>
                </c:pt>
                <c:pt idx="335">
                  <c:v>1.9388595820008975E-2</c:v>
                </c:pt>
                <c:pt idx="336">
                  <c:v>1.937009218460109E-2</c:v>
                </c:pt>
                <c:pt idx="337">
                  <c:v>1.9446359504132291E-2</c:v>
                </c:pt>
                <c:pt idx="338">
                  <c:v>2.0825554451974735E-2</c:v>
                </c:pt>
                <c:pt idx="339">
                  <c:v>1.8990408969372909E-2</c:v>
                </c:pt>
                <c:pt idx="340">
                  <c:v>2.0257896000960729E-2</c:v>
                </c:pt>
                <c:pt idx="341">
                  <c:v>2.0658931879112913E-2</c:v>
                </c:pt>
                <c:pt idx="342">
                  <c:v>1.9095097087378558E-2</c:v>
                </c:pt>
                <c:pt idx="343">
                  <c:v>1.8781326880666544E-2</c:v>
                </c:pt>
                <c:pt idx="344">
                  <c:v>1.8570277016561349E-2</c:v>
                </c:pt>
                <c:pt idx="345">
                  <c:v>1.9093396790065734E-2</c:v>
                </c:pt>
                <c:pt idx="346">
                  <c:v>1.976324413041074E-2</c:v>
                </c:pt>
                <c:pt idx="347">
                  <c:v>1.8950097639011461E-2</c:v>
                </c:pt>
                <c:pt idx="348">
                  <c:v>2.0528503107552956E-2</c:v>
                </c:pt>
                <c:pt idx="349">
                  <c:v>2.0439981645432904E-2</c:v>
                </c:pt>
                <c:pt idx="350">
                  <c:v>1.9651643356643315E-2</c:v>
                </c:pt>
                <c:pt idx="351">
                  <c:v>2.0562484232274882E-2</c:v>
                </c:pt>
                <c:pt idx="352">
                  <c:v>1.938553840992949E-2</c:v>
                </c:pt>
                <c:pt idx="353">
                  <c:v>1.9638020249892179E-2</c:v>
                </c:pt>
                <c:pt idx="354">
                  <c:v>1.9016870308590571E-2</c:v>
                </c:pt>
                <c:pt idx="355">
                  <c:v>2.0799276437847843E-2</c:v>
                </c:pt>
                <c:pt idx="356">
                  <c:v>1.8280596285435068E-2</c:v>
                </c:pt>
                <c:pt idx="357">
                  <c:v>1.9713627306690826E-2</c:v>
                </c:pt>
                <c:pt idx="358">
                  <c:v>1.9060056109725717E-2</c:v>
                </c:pt>
                <c:pt idx="359">
                  <c:v>1.9762679609393347E-2</c:v>
                </c:pt>
                <c:pt idx="360">
                  <c:v>1.8281185194116294E-2</c:v>
                </c:pt>
                <c:pt idx="361">
                  <c:v>1.8734253465832441E-2</c:v>
                </c:pt>
                <c:pt idx="362">
                  <c:v>2.0013248484848496E-2</c:v>
                </c:pt>
                <c:pt idx="363">
                  <c:v>1.8936487330371038E-2</c:v>
                </c:pt>
                <c:pt idx="364">
                  <c:v>2.0415951723309626E-2</c:v>
                </c:pt>
                <c:pt idx="365">
                  <c:v>1.9588002199413507E-2</c:v>
                </c:pt>
                <c:pt idx="366">
                  <c:v>1.8732417645556724E-2</c:v>
                </c:pt>
                <c:pt idx="367">
                  <c:v>1.9388279710687129E-2</c:v>
                </c:pt>
                <c:pt idx="368">
                  <c:v>1.7995730064328173E-2</c:v>
                </c:pt>
                <c:pt idx="369">
                  <c:v>1.9131291986701649E-2</c:v>
                </c:pt>
                <c:pt idx="370">
                  <c:v>1.8820574221822713E-2</c:v>
                </c:pt>
                <c:pt idx="371">
                  <c:v>1.9514745278875655E-2</c:v>
                </c:pt>
                <c:pt idx="372">
                  <c:v>2.0710091984938093E-2</c:v>
                </c:pt>
                <c:pt idx="373">
                  <c:v>2.0175729779812572E-2</c:v>
                </c:pt>
                <c:pt idx="374">
                  <c:v>1.9475455646048863E-2</c:v>
                </c:pt>
                <c:pt idx="375">
                  <c:v>1.8392227047146308E-2</c:v>
                </c:pt>
                <c:pt idx="376">
                  <c:v>2.0189912202711772E-2</c:v>
                </c:pt>
                <c:pt idx="377">
                  <c:v>1.9258729160113262E-2</c:v>
                </c:pt>
                <c:pt idx="378">
                  <c:v>2.0358263442505822E-2</c:v>
                </c:pt>
                <c:pt idx="379">
                  <c:v>2.0432385474860312E-2</c:v>
                </c:pt>
                <c:pt idx="380">
                  <c:v>2.1009366438356242E-2</c:v>
                </c:pt>
                <c:pt idx="381">
                  <c:v>1.9177241078249467E-2</c:v>
                </c:pt>
                <c:pt idx="382">
                  <c:v>1.9889575461213529E-2</c:v>
                </c:pt>
                <c:pt idx="383">
                  <c:v>1.9999224904701369E-2</c:v>
                </c:pt>
                <c:pt idx="384">
                  <c:v>1.8465619019138686E-2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78-4A09-93EB-E2596A5BA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3732736"/>
        <c:axId val="103071744"/>
      </c:barChart>
      <c:catAx>
        <c:axId val="103732736"/>
        <c:scaling>
          <c:orientation val="minMax"/>
        </c:scaling>
        <c:delete val="0"/>
        <c:axPos val="b"/>
        <c:minorGridlines>
          <c:spPr>
            <a:ln w="6350"/>
          </c:spPr>
        </c:minorGridlines>
        <c:majorTickMark val="out"/>
        <c:minorTickMark val="none"/>
        <c:tickLblPos val="nextTo"/>
        <c:txPr>
          <a:bodyPr/>
          <a:lstStyle/>
          <a:p>
            <a:pPr>
              <a:defRPr sz="500"/>
            </a:pPr>
            <a:endParaRPr lang="ru-RU"/>
          </a:p>
        </c:txPr>
        <c:crossAx val="103071744"/>
        <c:crosses val="autoZero"/>
        <c:auto val="1"/>
        <c:lblAlgn val="ctr"/>
        <c:lblOffset val="100"/>
        <c:tickLblSkip val="1"/>
        <c:tickMarkSkip val="48"/>
        <c:noMultiLvlLbl val="0"/>
      </c:catAx>
      <c:valAx>
        <c:axId val="103071744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6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03732736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v>ВЛ_Корона</c:v>
          </c:tx>
          <c:spPr>
            <a:solidFill>
              <a:srgbClr val="92D050"/>
            </a:solidFill>
            <a:ln>
              <a:solidFill>
                <a:srgbClr val="92D050"/>
              </a:solidFill>
              <a:miter lim="800000"/>
            </a:ln>
          </c:spPr>
          <c:invertIfNegative val="0"/>
          <c:val>
            <c:numRef>
              <c:f>'ВЛ-110кВ_СТЭЦ-ПС_Мера'!$U$14:$U$398</c:f>
              <c:numCache>
                <c:formatCode>#,##0.00</c:formatCode>
                <c:ptCount val="385"/>
                <c:pt idx="0">
                  <c:v>9.1769999999999996</c:v>
                </c:pt>
                <c:pt idx="1">
                  <c:v>9.1769999999999996</c:v>
                </c:pt>
                <c:pt idx="2">
                  <c:v>9.1769999999999996</c:v>
                </c:pt>
                <c:pt idx="3">
                  <c:v>9.1769999999999996</c:v>
                </c:pt>
                <c:pt idx="4">
                  <c:v>9.1769999999999996</c:v>
                </c:pt>
                <c:pt idx="5">
                  <c:v>9.1769999999999996</c:v>
                </c:pt>
                <c:pt idx="6">
                  <c:v>9.1769999999999996</c:v>
                </c:pt>
                <c:pt idx="7">
                  <c:v>9.1769999999999996</c:v>
                </c:pt>
                <c:pt idx="8">
                  <c:v>9.1769999999999996</c:v>
                </c:pt>
                <c:pt idx="9">
                  <c:v>9.1769999999999996</c:v>
                </c:pt>
                <c:pt idx="10">
                  <c:v>9.1769999999999996</c:v>
                </c:pt>
                <c:pt idx="11">
                  <c:v>9.1769999999999996</c:v>
                </c:pt>
                <c:pt idx="12">
                  <c:v>9.1769999999999996</c:v>
                </c:pt>
                <c:pt idx="13">
                  <c:v>9.1769999999999996</c:v>
                </c:pt>
                <c:pt idx="14">
                  <c:v>9.1769999999999996</c:v>
                </c:pt>
                <c:pt idx="15">
                  <c:v>9.1769999999999996</c:v>
                </c:pt>
                <c:pt idx="16">
                  <c:v>9.1769999999999996</c:v>
                </c:pt>
                <c:pt idx="17">
                  <c:v>9.1769999999999996</c:v>
                </c:pt>
                <c:pt idx="18">
                  <c:v>9.1769999999999996</c:v>
                </c:pt>
                <c:pt idx="19">
                  <c:v>9.1769999999999996</c:v>
                </c:pt>
                <c:pt idx="20">
                  <c:v>9.1769999999999996</c:v>
                </c:pt>
                <c:pt idx="21">
                  <c:v>9.1769999999999996</c:v>
                </c:pt>
                <c:pt idx="22">
                  <c:v>9.1769999999999996</c:v>
                </c:pt>
                <c:pt idx="23">
                  <c:v>9.1769999999999996</c:v>
                </c:pt>
                <c:pt idx="24">
                  <c:v>9.1769999999999996</c:v>
                </c:pt>
                <c:pt idx="25">
                  <c:v>9.1769999999999996</c:v>
                </c:pt>
                <c:pt idx="26">
                  <c:v>9.1769999999999996</c:v>
                </c:pt>
                <c:pt idx="27">
                  <c:v>9.1769999999999996</c:v>
                </c:pt>
                <c:pt idx="28">
                  <c:v>9.1769999999999996</c:v>
                </c:pt>
                <c:pt idx="29">
                  <c:v>9.1769999999999996</c:v>
                </c:pt>
                <c:pt idx="30">
                  <c:v>9.1769999999999996</c:v>
                </c:pt>
                <c:pt idx="31">
                  <c:v>9.1769999999999996</c:v>
                </c:pt>
                <c:pt idx="32">
                  <c:v>9.1769999999999996</c:v>
                </c:pt>
                <c:pt idx="33">
                  <c:v>9.1769999999999996</c:v>
                </c:pt>
                <c:pt idx="34">
                  <c:v>9.1769999999999996</c:v>
                </c:pt>
                <c:pt idx="35">
                  <c:v>9.1769999999999996</c:v>
                </c:pt>
                <c:pt idx="36">
                  <c:v>9.1769999999999996</c:v>
                </c:pt>
                <c:pt idx="37">
                  <c:v>9.1769999999999996</c:v>
                </c:pt>
                <c:pt idx="38">
                  <c:v>9.1769999999999996</c:v>
                </c:pt>
                <c:pt idx="39">
                  <c:v>9.1769999999999996</c:v>
                </c:pt>
                <c:pt idx="40">
                  <c:v>9.1769999999999996</c:v>
                </c:pt>
                <c:pt idx="41">
                  <c:v>9.1769999999999996</c:v>
                </c:pt>
                <c:pt idx="42">
                  <c:v>9.1769999999999996</c:v>
                </c:pt>
                <c:pt idx="43">
                  <c:v>9.1769999999999996</c:v>
                </c:pt>
                <c:pt idx="44">
                  <c:v>9.1769999999999996</c:v>
                </c:pt>
                <c:pt idx="45">
                  <c:v>9.1769999999999996</c:v>
                </c:pt>
                <c:pt idx="46">
                  <c:v>9.1769999999999996</c:v>
                </c:pt>
                <c:pt idx="47">
                  <c:v>9.1769999999999996</c:v>
                </c:pt>
                <c:pt idx="48">
                  <c:v>9.1769999999999996</c:v>
                </c:pt>
                <c:pt idx="49">
                  <c:v>9.1769999999999996</c:v>
                </c:pt>
                <c:pt idx="50">
                  <c:v>9.1769999999999996</c:v>
                </c:pt>
                <c:pt idx="51">
                  <c:v>9.1769999999999996</c:v>
                </c:pt>
                <c:pt idx="52">
                  <c:v>9.1769999999999996</c:v>
                </c:pt>
                <c:pt idx="53">
                  <c:v>9.1769999999999996</c:v>
                </c:pt>
                <c:pt idx="54">
                  <c:v>9.1769999999999996</c:v>
                </c:pt>
                <c:pt idx="55">
                  <c:v>9.1769999999999996</c:v>
                </c:pt>
                <c:pt idx="56">
                  <c:v>9.1769999999999996</c:v>
                </c:pt>
                <c:pt idx="57">
                  <c:v>9.1769999999999996</c:v>
                </c:pt>
                <c:pt idx="58">
                  <c:v>9.1769999999999996</c:v>
                </c:pt>
                <c:pt idx="59">
                  <c:v>9.1769999999999996</c:v>
                </c:pt>
                <c:pt idx="60">
                  <c:v>9.1769999999999996</c:v>
                </c:pt>
                <c:pt idx="61">
                  <c:v>9.1769999999999996</c:v>
                </c:pt>
                <c:pt idx="62">
                  <c:v>9.1769999999999996</c:v>
                </c:pt>
                <c:pt idx="63">
                  <c:v>9.1769999999999996</c:v>
                </c:pt>
                <c:pt idx="64">
                  <c:v>9.1769999999999996</c:v>
                </c:pt>
                <c:pt idx="65">
                  <c:v>9.1769999999999996</c:v>
                </c:pt>
                <c:pt idx="66">
                  <c:v>9.1769999999999996</c:v>
                </c:pt>
                <c:pt idx="67">
                  <c:v>9.1769999999999996</c:v>
                </c:pt>
                <c:pt idx="68">
                  <c:v>9.1769999999999996</c:v>
                </c:pt>
                <c:pt idx="69">
                  <c:v>9.1769999999999996</c:v>
                </c:pt>
                <c:pt idx="70">
                  <c:v>9.1769999999999996</c:v>
                </c:pt>
                <c:pt idx="71">
                  <c:v>9.1769999999999996</c:v>
                </c:pt>
                <c:pt idx="72">
                  <c:v>9.1769999999999996</c:v>
                </c:pt>
                <c:pt idx="73">
                  <c:v>9.1769999999999996</c:v>
                </c:pt>
                <c:pt idx="74">
                  <c:v>9.1769999999999996</c:v>
                </c:pt>
                <c:pt idx="75">
                  <c:v>9.1769999999999996</c:v>
                </c:pt>
                <c:pt idx="76">
                  <c:v>9.1769999999999996</c:v>
                </c:pt>
                <c:pt idx="77">
                  <c:v>9.1769999999999996</c:v>
                </c:pt>
                <c:pt idx="78">
                  <c:v>9.1769999999999996</c:v>
                </c:pt>
                <c:pt idx="79">
                  <c:v>9.1769999999999996</c:v>
                </c:pt>
                <c:pt idx="80">
                  <c:v>9.1769999999999996</c:v>
                </c:pt>
                <c:pt idx="81">
                  <c:v>9.1769999999999996</c:v>
                </c:pt>
                <c:pt idx="82">
                  <c:v>9.1769999999999996</c:v>
                </c:pt>
                <c:pt idx="83">
                  <c:v>9.1769999999999996</c:v>
                </c:pt>
                <c:pt idx="84">
                  <c:v>9.1769999999999996</c:v>
                </c:pt>
                <c:pt idx="85">
                  <c:v>9.1769999999999996</c:v>
                </c:pt>
                <c:pt idx="86">
                  <c:v>9.1769999999999996</c:v>
                </c:pt>
                <c:pt idx="87">
                  <c:v>9.1769999999999996</c:v>
                </c:pt>
                <c:pt idx="88">
                  <c:v>9.1769999999999996</c:v>
                </c:pt>
                <c:pt idx="89">
                  <c:v>9.1769999999999996</c:v>
                </c:pt>
                <c:pt idx="90">
                  <c:v>9.1769999999999996</c:v>
                </c:pt>
                <c:pt idx="91">
                  <c:v>9.1769999999999996</c:v>
                </c:pt>
                <c:pt idx="92">
                  <c:v>9.1769999999999996</c:v>
                </c:pt>
                <c:pt idx="93">
                  <c:v>9.1769999999999996</c:v>
                </c:pt>
                <c:pt idx="94">
                  <c:v>9.1769999999999996</c:v>
                </c:pt>
                <c:pt idx="95">
                  <c:v>9.1769999999999996</c:v>
                </c:pt>
                <c:pt idx="96">
                  <c:v>9.1769999999999996</c:v>
                </c:pt>
                <c:pt idx="97">
                  <c:v>9.1769999999999996</c:v>
                </c:pt>
                <c:pt idx="98">
                  <c:v>9.1769999999999996</c:v>
                </c:pt>
                <c:pt idx="99">
                  <c:v>9.1769999999999996</c:v>
                </c:pt>
                <c:pt idx="100">
                  <c:v>9.1769999999999996</c:v>
                </c:pt>
                <c:pt idx="101">
                  <c:v>9.1769999999999996</c:v>
                </c:pt>
                <c:pt idx="102">
                  <c:v>9.1769999999999996</c:v>
                </c:pt>
                <c:pt idx="103">
                  <c:v>9.1769999999999996</c:v>
                </c:pt>
                <c:pt idx="104">
                  <c:v>9.1769999999999996</c:v>
                </c:pt>
                <c:pt idx="105">
                  <c:v>9.1769999999999996</c:v>
                </c:pt>
                <c:pt idx="106">
                  <c:v>9.1769999999999996</c:v>
                </c:pt>
                <c:pt idx="107">
                  <c:v>9.1769999999999996</c:v>
                </c:pt>
                <c:pt idx="108">
                  <c:v>9.1769999999999996</c:v>
                </c:pt>
                <c:pt idx="109">
                  <c:v>9.1769999999999996</c:v>
                </c:pt>
                <c:pt idx="110">
                  <c:v>9.1769999999999996</c:v>
                </c:pt>
                <c:pt idx="111">
                  <c:v>9.1769999999999996</c:v>
                </c:pt>
                <c:pt idx="112">
                  <c:v>9.1769999999999996</c:v>
                </c:pt>
                <c:pt idx="113">
                  <c:v>9.1769999999999996</c:v>
                </c:pt>
                <c:pt idx="114">
                  <c:v>9.1769999999999996</c:v>
                </c:pt>
                <c:pt idx="115">
                  <c:v>9.1769999999999996</c:v>
                </c:pt>
                <c:pt idx="116">
                  <c:v>9.1769999999999996</c:v>
                </c:pt>
                <c:pt idx="117">
                  <c:v>9.1769999999999996</c:v>
                </c:pt>
                <c:pt idx="118">
                  <c:v>9.1769999999999996</c:v>
                </c:pt>
                <c:pt idx="119">
                  <c:v>9.1769999999999996</c:v>
                </c:pt>
                <c:pt idx="120">
                  <c:v>9.1769999999999996</c:v>
                </c:pt>
                <c:pt idx="121">
                  <c:v>9.1769999999999996</c:v>
                </c:pt>
                <c:pt idx="122">
                  <c:v>9.1769999999999996</c:v>
                </c:pt>
                <c:pt idx="123">
                  <c:v>9.1769999999999996</c:v>
                </c:pt>
                <c:pt idx="124">
                  <c:v>9.1769999999999996</c:v>
                </c:pt>
                <c:pt idx="125">
                  <c:v>9.1769999999999996</c:v>
                </c:pt>
                <c:pt idx="126">
                  <c:v>9.1769999999999996</c:v>
                </c:pt>
                <c:pt idx="127">
                  <c:v>9.1769999999999996</c:v>
                </c:pt>
                <c:pt idx="128">
                  <c:v>9.1769999999999996</c:v>
                </c:pt>
                <c:pt idx="129">
                  <c:v>9.1769999999999996</c:v>
                </c:pt>
                <c:pt idx="130">
                  <c:v>9.1769999999999996</c:v>
                </c:pt>
                <c:pt idx="131">
                  <c:v>9.1769999999999996</c:v>
                </c:pt>
                <c:pt idx="132">
                  <c:v>9.1769999999999996</c:v>
                </c:pt>
                <c:pt idx="133">
                  <c:v>9.1769999999999996</c:v>
                </c:pt>
                <c:pt idx="134">
                  <c:v>9.1769999999999996</c:v>
                </c:pt>
                <c:pt idx="135">
                  <c:v>9.1769999999999996</c:v>
                </c:pt>
                <c:pt idx="136">
                  <c:v>9.1769999999999996</c:v>
                </c:pt>
                <c:pt idx="137">
                  <c:v>9.1769999999999996</c:v>
                </c:pt>
                <c:pt idx="138">
                  <c:v>9.1769999999999996</c:v>
                </c:pt>
                <c:pt idx="139">
                  <c:v>9.1769999999999996</c:v>
                </c:pt>
                <c:pt idx="140">
                  <c:v>9.1769999999999996</c:v>
                </c:pt>
                <c:pt idx="141">
                  <c:v>9.1769999999999996</c:v>
                </c:pt>
                <c:pt idx="142">
                  <c:v>9.1769999999999996</c:v>
                </c:pt>
                <c:pt idx="143">
                  <c:v>9.1769999999999996</c:v>
                </c:pt>
                <c:pt idx="144">
                  <c:v>9.1769999999999996</c:v>
                </c:pt>
                <c:pt idx="145">
                  <c:v>9.1769999999999996</c:v>
                </c:pt>
                <c:pt idx="146">
                  <c:v>9.1769999999999996</c:v>
                </c:pt>
                <c:pt idx="147">
                  <c:v>9.1769999999999996</c:v>
                </c:pt>
                <c:pt idx="148">
                  <c:v>9.1769999999999996</c:v>
                </c:pt>
                <c:pt idx="149">
                  <c:v>9.1769999999999996</c:v>
                </c:pt>
                <c:pt idx="150">
                  <c:v>9.1769999999999996</c:v>
                </c:pt>
                <c:pt idx="151">
                  <c:v>9.1769999999999996</c:v>
                </c:pt>
                <c:pt idx="152">
                  <c:v>9.1769999999999996</c:v>
                </c:pt>
                <c:pt idx="153">
                  <c:v>9.1769999999999996</c:v>
                </c:pt>
                <c:pt idx="154">
                  <c:v>9.1769999999999996</c:v>
                </c:pt>
                <c:pt idx="155">
                  <c:v>9.1769999999999996</c:v>
                </c:pt>
                <c:pt idx="156">
                  <c:v>9.1769999999999996</c:v>
                </c:pt>
                <c:pt idx="157">
                  <c:v>9.1769999999999996</c:v>
                </c:pt>
                <c:pt idx="158">
                  <c:v>9.1769999999999996</c:v>
                </c:pt>
                <c:pt idx="159">
                  <c:v>9.1769999999999996</c:v>
                </c:pt>
                <c:pt idx="160">
                  <c:v>9.1769999999999996</c:v>
                </c:pt>
                <c:pt idx="161">
                  <c:v>9.1769999999999996</c:v>
                </c:pt>
                <c:pt idx="162">
                  <c:v>9.1769999999999996</c:v>
                </c:pt>
                <c:pt idx="163">
                  <c:v>9.1769999999999996</c:v>
                </c:pt>
                <c:pt idx="164">
                  <c:v>9.1769999999999996</c:v>
                </c:pt>
                <c:pt idx="165">
                  <c:v>9.1769999999999996</c:v>
                </c:pt>
                <c:pt idx="166">
                  <c:v>9.1769999999999996</c:v>
                </c:pt>
                <c:pt idx="167">
                  <c:v>9.1769999999999996</c:v>
                </c:pt>
                <c:pt idx="168">
                  <c:v>9.1769999999999996</c:v>
                </c:pt>
                <c:pt idx="169">
                  <c:v>9.1769999999999996</c:v>
                </c:pt>
                <c:pt idx="170">
                  <c:v>9.1769999999999996</c:v>
                </c:pt>
                <c:pt idx="171">
                  <c:v>9.1769999999999996</c:v>
                </c:pt>
                <c:pt idx="172">
                  <c:v>9.1769999999999996</c:v>
                </c:pt>
                <c:pt idx="173">
                  <c:v>9.1769999999999996</c:v>
                </c:pt>
                <c:pt idx="174">
                  <c:v>9.1769999999999996</c:v>
                </c:pt>
                <c:pt idx="175">
                  <c:v>9.1769999999999996</c:v>
                </c:pt>
                <c:pt idx="176">
                  <c:v>9.1769999999999996</c:v>
                </c:pt>
                <c:pt idx="177">
                  <c:v>9.1769999999999996</c:v>
                </c:pt>
                <c:pt idx="178">
                  <c:v>9.1769999999999996</c:v>
                </c:pt>
                <c:pt idx="179">
                  <c:v>9.1769999999999996</c:v>
                </c:pt>
                <c:pt idx="180">
                  <c:v>9.1769999999999996</c:v>
                </c:pt>
                <c:pt idx="181">
                  <c:v>9.1769999999999996</c:v>
                </c:pt>
                <c:pt idx="182">
                  <c:v>9.1769999999999996</c:v>
                </c:pt>
                <c:pt idx="183">
                  <c:v>9.1769999999999996</c:v>
                </c:pt>
                <c:pt idx="184">
                  <c:v>9.1769999999999996</c:v>
                </c:pt>
                <c:pt idx="185">
                  <c:v>9.1769999999999996</c:v>
                </c:pt>
                <c:pt idx="186">
                  <c:v>9.1769999999999996</c:v>
                </c:pt>
                <c:pt idx="187">
                  <c:v>9.1769999999999996</c:v>
                </c:pt>
                <c:pt idx="188">
                  <c:v>9.1769999999999996</c:v>
                </c:pt>
                <c:pt idx="189">
                  <c:v>9.1769999999999996</c:v>
                </c:pt>
                <c:pt idx="190">
                  <c:v>9.1769999999999996</c:v>
                </c:pt>
                <c:pt idx="191">
                  <c:v>9.1769999999999996</c:v>
                </c:pt>
                <c:pt idx="192">
                  <c:v>9.1769999999999996</c:v>
                </c:pt>
                <c:pt idx="193">
                  <c:v>9.1769999999999996</c:v>
                </c:pt>
                <c:pt idx="194">
                  <c:v>9.1769999999999996</c:v>
                </c:pt>
                <c:pt idx="195">
                  <c:v>9.1769999999999996</c:v>
                </c:pt>
                <c:pt idx="196">
                  <c:v>9.1769999999999996</c:v>
                </c:pt>
                <c:pt idx="197">
                  <c:v>9.1769999999999996</c:v>
                </c:pt>
                <c:pt idx="198">
                  <c:v>9.1769999999999996</c:v>
                </c:pt>
                <c:pt idx="199">
                  <c:v>9.1769999999999996</c:v>
                </c:pt>
                <c:pt idx="200">
                  <c:v>9.1769999999999996</c:v>
                </c:pt>
                <c:pt idx="201">
                  <c:v>9.1769999999999996</c:v>
                </c:pt>
                <c:pt idx="202">
                  <c:v>9.1769999999999996</c:v>
                </c:pt>
                <c:pt idx="203">
                  <c:v>9.1769999999999996</c:v>
                </c:pt>
                <c:pt idx="204">
                  <c:v>9.1769999999999996</c:v>
                </c:pt>
                <c:pt idx="205">
                  <c:v>9.1769999999999996</c:v>
                </c:pt>
                <c:pt idx="206">
                  <c:v>9.1769999999999996</c:v>
                </c:pt>
                <c:pt idx="207">
                  <c:v>9.1769999999999996</c:v>
                </c:pt>
                <c:pt idx="208">
                  <c:v>9.1769999999999996</c:v>
                </c:pt>
                <c:pt idx="209">
                  <c:v>9.1769999999999996</c:v>
                </c:pt>
                <c:pt idx="210">
                  <c:v>9.1769999999999996</c:v>
                </c:pt>
                <c:pt idx="211">
                  <c:v>9.1769999999999996</c:v>
                </c:pt>
                <c:pt idx="212">
                  <c:v>9.1769999999999996</c:v>
                </c:pt>
                <c:pt idx="213">
                  <c:v>9.1769999999999996</c:v>
                </c:pt>
                <c:pt idx="214">
                  <c:v>9.1769999999999996</c:v>
                </c:pt>
                <c:pt idx="215">
                  <c:v>9.1769999999999996</c:v>
                </c:pt>
                <c:pt idx="216">
                  <c:v>9.1769999999999996</c:v>
                </c:pt>
                <c:pt idx="217">
                  <c:v>9.1769999999999996</c:v>
                </c:pt>
                <c:pt idx="218">
                  <c:v>9.1769999999999996</c:v>
                </c:pt>
                <c:pt idx="219">
                  <c:v>9.1769999999999996</c:v>
                </c:pt>
                <c:pt idx="220">
                  <c:v>9.1769999999999996</c:v>
                </c:pt>
                <c:pt idx="221">
                  <c:v>9.1769999999999996</c:v>
                </c:pt>
                <c:pt idx="222">
                  <c:v>9.1769999999999996</c:v>
                </c:pt>
                <c:pt idx="223">
                  <c:v>9.1769999999999996</c:v>
                </c:pt>
                <c:pt idx="224">
                  <c:v>9.1769999999999996</c:v>
                </c:pt>
                <c:pt idx="225">
                  <c:v>9.1769999999999996</c:v>
                </c:pt>
                <c:pt idx="226">
                  <c:v>9.1769999999999996</c:v>
                </c:pt>
                <c:pt idx="227">
                  <c:v>9.1769999999999996</c:v>
                </c:pt>
                <c:pt idx="228">
                  <c:v>9.1769999999999996</c:v>
                </c:pt>
                <c:pt idx="229">
                  <c:v>9.1769999999999996</c:v>
                </c:pt>
                <c:pt idx="230">
                  <c:v>9.1769999999999996</c:v>
                </c:pt>
                <c:pt idx="231">
                  <c:v>9.1769999999999996</c:v>
                </c:pt>
                <c:pt idx="232">
                  <c:v>9.1769999999999996</c:v>
                </c:pt>
                <c:pt idx="233">
                  <c:v>9.1769999999999996</c:v>
                </c:pt>
                <c:pt idx="234">
                  <c:v>9.1769999999999996</c:v>
                </c:pt>
                <c:pt idx="235">
                  <c:v>9.1769999999999996</c:v>
                </c:pt>
                <c:pt idx="236">
                  <c:v>9.1769999999999996</c:v>
                </c:pt>
                <c:pt idx="237">
                  <c:v>9.1769999999999996</c:v>
                </c:pt>
                <c:pt idx="238">
                  <c:v>9.1769999999999996</c:v>
                </c:pt>
                <c:pt idx="239">
                  <c:v>9.1769999999999996</c:v>
                </c:pt>
                <c:pt idx="240">
                  <c:v>9.1769999999999996</c:v>
                </c:pt>
                <c:pt idx="241">
                  <c:v>9.1769999999999996</c:v>
                </c:pt>
                <c:pt idx="242">
                  <c:v>9.1769999999999996</c:v>
                </c:pt>
                <c:pt idx="243">
                  <c:v>9.1769999999999996</c:v>
                </c:pt>
                <c:pt idx="244">
                  <c:v>9.1769999999999996</c:v>
                </c:pt>
                <c:pt idx="245">
                  <c:v>9.1769999999999996</c:v>
                </c:pt>
                <c:pt idx="246">
                  <c:v>9.1769999999999996</c:v>
                </c:pt>
                <c:pt idx="247">
                  <c:v>9.1769999999999996</c:v>
                </c:pt>
                <c:pt idx="248">
                  <c:v>9.1769999999999996</c:v>
                </c:pt>
                <c:pt idx="249">
                  <c:v>9.1769999999999996</c:v>
                </c:pt>
                <c:pt idx="250">
                  <c:v>9.1769999999999996</c:v>
                </c:pt>
                <c:pt idx="251">
                  <c:v>9.1769999999999996</c:v>
                </c:pt>
                <c:pt idx="252">
                  <c:v>9.1769999999999996</c:v>
                </c:pt>
                <c:pt idx="253">
                  <c:v>9.1769999999999996</c:v>
                </c:pt>
                <c:pt idx="254">
                  <c:v>9.1769999999999996</c:v>
                </c:pt>
                <c:pt idx="255">
                  <c:v>9.1769999999999996</c:v>
                </c:pt>
                <c:pt idx="256">
                  <c:v>9.1769999999999996</c:v>
                </c:pt>
                <c:pt idx="257">
                  <c:v>9.1769999999999996</c:v>
                </c:pt>
                <c:pt idx="258">
                  <c:v>9.1769999999999996</c:v>
                </c:pt>
                <c:pt idx="259">
                  <c:v>9.1769999999999996</c:v>
                </c:pt>
                <c:pt idx="260">
                  <c:v>9.1769999999999996</c:v>
                </c:pt>
                <c:pt idx="261">
                  <c:v>9.1769999999999996</c:v>
                </c:pt>
                <c:pt idx="262">
                  <c:v>9.1769999999999996</c:v>
                </c:pt>
                <c:pt idx="263">
                  <c:v>9.1769999999999996</c:v>
                </c:pt>
                <c:pt idx="264">
                  <c:v>9.1769999999999996</c:v>
                </c:pt>
                <c:pt idx="265">
                  <c:v>9.1769999999999996</c:v>
                </c:pt>
                <c:pt idx="266">
                  <c:v>9.1769999999999996</c:v>
                </c:pt>
                <c:pt idx="267">
                  <c:v>9.1769999999999996</c:v>
                </c:pt>
                <c:pt idx="268">
                  <c:v>9.1769999999999996</c:v>
                </c:pt>
                <c:pt idx="269">
                  <c:v>9.1769999999999996</c:v>
                </c:pt>
                <c:pt idx="270">
                  <c:v>9.1769999999999996</c:v>
                </c:pt>
                <c:pt idx="271">
                  <c:v>9.1769999999999996</c:v>
                </c:pt>
                <c:pt idx="272">
                  <c:v>9.1769999999999996</c:v>
                </c:pt>
                <c:pt idx="273">
                  <c:v>9.1769999999999996</c:v>
                </c:pt>
                <c:pt idx="274">
                  <c:v>9.1769999999999996</c:v>
                </c:pt>
                <c:pt idx="275">
                  <c:v>9.1769999999999996</c:v>
                </c:pt>
                <c:pt idx="276">
                  <c:v>9.1769999999999996</c:v>
                </c:pt>
                <c:pt idx="277">
                  <c:v>9.1769999999999996</c:v>
                </c:pt>
                <c:pt idx="278">
                  <c:v>9.1769999999999996</c:v>
                </c:pt>
                <c:pt idx="279">
                  <c:v>9.1769999999999996</c:v>
                </c:pt>
                <c:pt idx="280">
                  <c:v>9.1769999999999996</c:v>
                </c:pt>
                <c:pt idx="281">
                  <c:v>9.1769999999999996</c:v>
                </c:pt>
                <c:pt idx="282">
                  <c:v>9.1769999999999996</c:v>
                </c:pt>
                <c:pt idx="283">
                  <c:v>9.1769999999999996</c:v>
                </c:pt>
                <c:pt idx="284">
                  <c:v>9.1769999999999996</c:v>
                </c:pt>
                <c:pt idx="285">
                  <c:v>9.1769999999999996</c:v>
                </c:pt>
                <c:pt idx="286">
                  <c:v>9.1769999999999996</c:v>
                </c:pt>
                <c:pt idx="287">
                  <c:v>9.1769999999999996</c:v>
                </c:pt>
                <c:pt idx="288">
                  <c:v>9.1769999999999996</c:v>
                </c:pt>
                <c:pt idx="289">
                  <c:v>9.1769999999999996</c:v>
                </c:pt>
                <c:pt idx="290">
                  <c:v>9.1769999999999996</c:v>
                </c:pt>
                <c:pt idx="291">
                  <c:v>9.1769999999999996</c:v>
                </c:pt>
                <c:pt idx="292">
                  <c:v>9.1769999999999996</c:v>
                </c:pt>
                <c:pt idx="293">
                  <c:v>9.1769999999999996</c:v>
                </c:pt>
                <c:pt idx="294">
                  <c:v>9.1769999999999996</c:v>
                </c:pt>
                <c:pt idx="295">
                  <c:v>9.1769999999999996</c:v>
                </c:pt>
                <c:pt idx="296">
                  <c:v>9.1769999999999996</c:v>
                </c:pt>
                <c:pt idx="297">
                  <c:v>9.1769999999999996</c:v>
                </c:pt>
                <c:pt idx="298">
                  <c:v>9.1769999999999996</c:v>
                </c:pt>
                <c:pt idx="299">
                  <c:v>9.1769999999999996</c:v>
                </c:pt>
                <c:pt idx="300">
                  <c:v>9.1769999999999996</c:v>
                </c:pt>
                <c:pt idx="301">
                  <c:v>9.1769999999999996</c:v>
                </c:pt>
                <c:pt idx="302">
                  <c:v>9.1769999999999996</c:v>
                </c:pt>
                <c:pt idx="303">
                  <c:v>9.1769999999999996</c:v>
                </c:pt>
                <c:pt idx="304">
                  <c:v>9.1769999999999996</c:v>
                </c:pt>
                <c:pt idx="305">
                  <c:v>9.1769999999999996</c:v>
                </c:pt>
                <c:pt idx="306">
                  <c:v>9.1769999999999996</c:v>
                </c:pt>
                <c:pt idx="307">
                  <c:v>9.1769999999999996</c:v>
                </c:pt>
                <c:pt idx="308">
                  <c:v>9.1769999999999996</c:v>
                </c:pt>
                <c:pt idx="309">
                  <c:v>9.1769999999999996</c:v>
                </c:pt>
                <c:pt idx="310">
                  <c:v>9.1769999999999996</c:v>
                </c:pt>
                <c:pt idx="311">
                  <c:v>9.1769999999999996</c:v>
                </c:pt>
                <c:pt idx="312">
                  <c:v>9.1769999999999996</c:v>
                </c:pt>
                <c:pt idx="313">
                  <c:v>9.1769999999999996</c:v>
                </c:pt>
                <c:pt idx="314">
                  <c:v>9.1769999999999996</c:v>
                </c:pt>
                <c:pt idx="315">
                  <c:v>9.1769999999999996</c:v>
                </c:pt>
                <c:pt idx="316">
                  <c:v>9.1769999999999996</c:v>
                </c:pt>
                <c:pt idx="317">
                  <c:v>9.1769999999999996</c:v>
                </c:pt>
                <c:pt idx="318">
                  <c:v>9.1769999999999996</c:v>
                </c:pt>
                <c:pt idx="319">
                  <c:v>9.1769999999999996</c:v>
                </c:pt>
                <c:pt idx="320">
                  <c:v>9.1769999999999996</c:v>
                </c:pt>
                <c:pt idx="321">
                  <c:v>9.1769999999999996</c:v>
                </c:pt>
                <c:pt idx="322">
                  <c:v>9.1769999999999996</c:v>
                </c:pt>
                <c:pt idx="323">
                  <c:v>9.1769999999999996</c:v>
                </c:pt>
                <c:pt idx="324">
                  <c:v>9.1769999999999996</c:v>
                </c:pt>
                <c:pt idx="325">
                  <c:v>9.1769999999999996</c:v>
                </c:pt>
                <c:pt idx="326">
                  <c:v>9.1769999999999996</c:v>
                </c:pt>
                <c:pt idx="327">
                  <c:v>9.1769999999999996</c:v>
                </c:pt>
                <c:pt idx="328">
                  <c:v>9.1769999999999996</c:v>
                </c:pt>
                <c:pt idx="329">
                  <c:v>9.1769999999999996</c:v>
                </c:pt>
                <c:pt idx="330">
                  <c:v>9.1769999999999996</c:v>
                </c:pt>
                <c:pt idx="331">
                  <c:v>9.1769999999999996</c:v>
                </c:pt>
                <c:pt idx="332">
                  <c:v>9.1769999999999996</c:v>
                </c:pt>
                <c:pt idx="333">
                  <c:v>9.1769999999999996</c:v>
                </c:pt>
                <c:pt idx="334">
                  <c:v>9.1769999999999996</c:v>
                </c:pt>
                <c:pt idx="335">
                  <c:v>9.1769999999999996</c:v>
                </c:pt>
                <c:pt idx="336">
                  <c:v>9.1769999999999996</c:v>
                </c:pt>
                <c:pt idx="337">
                  <c:v>9.1769999999999996</c:v>
                </c:pt>
                <c:pt idx="338">
                  <c:v>9.1769999999999996</c:v>
                </c:pt>
                <c:pt idx="339">
                  <c:v>9.1769999999999996</c:v>
                </c:pt>
                <c:pt idx="340">
                  <c:v>9.1769999999999996</c:v>
                </c:pt>
                <c:pt idx="341">
                  <c:v>9.1769999999999996</c:v>
                </c:pt>
                <c:pt idx="342">
                  <c:v>9.1769999999999996</c:v>
                </c:pt>
                <c:pt idx="343">
                  <c:v>9.1769999999999996</c:v>
                </c:pt>
                <c:pt idx="344">
                  <c:v>9.1769999999999996</c:v>
                </c:pt>
                <c:pt idx="345">
                  <c:v>9.1769999999999996</c:v>
                </c:pt>
                <c:pt idx="346">
                  <c:v>9.1769999999999996</c:v>
                </c:pt>
                <c:pt idx="347">
                  <c:v>9.1769999999999996</c:v>
                </c:pt>
                <c:pt idx="348">
                  <c:v>9.1769999999999996</c:v>
                </c:pt>
                <c:pt idx="349">
                  <c:v>9.1769999999999996</c:v>
                </c:pt>
                <c:pt idx="350">
                  <c:v>9.1769999999999996</c:v>
                </c:pt>
                <c:pt idx="351">
                  <c:v>9.1769999999999996</c:v>
                </c:pt>
                <c:pt idx="352">
                  <c:v>9.1769999999999996</c:v>
                </c:pt>
                <c:pt idx="353">
                  <c:v>9.1769999999999996</c:v>
                </c:pt>
                <c:pt idx="354">
                  <c:v>9.1769999999999996</c:v>
                </c:pt>
                <c:pt idx="355">
                  <c:v>9.1769999999999996</c:v>
                </c:pt>
                <c:pt idx="356">
                  <c:v>9.1769999999999996</c:v>
                </c:pt>
                <c:pt idx="357">
                  <c:v>9.1769999999999996</c:v>
                </c:pt>
                <c:pt idx="358">
                  <c:v>9.1769999999999996</c:v>
                </c:pt>
                <c:pt idx="359">
                  <c:v>9.1769999999999996</c:v>
                </c:pt>
                <c:pt idx="360">
                  <c:v>9.1769999999999996</c:v>
                </c:pt>
                <c:pt idx="361">
                  <c:v>9.1769999999999996</c:v>
                </c:pt>
                <c:pt idx="362">
                  <c:v>9.1769999999999996</c:v>
                </c:pt>
                <c:pt idx="363">
                  <c:v>9.1769999999999996</c:v>
                </c:pt>
                <c:pt idx="364">
                  <c:v>9.1769999999999996</c:v>
                </c:pt>
                <c:pt idx="365">
                  <c:v>9.1769999999999996</c:v>
                </c:pt>
                <c:pt idx="366">
                  <c:v>9.1769999999999996</c:v>
                </c:pt>
                <c:pt idx="367">
                  <c:v>9.1769999999999996</c:v>
                </c:pt>
                <c:pt idx="368">
                  <c:v>9.1769999999999996</c:v>
                </c:pt>
                <c:pt idx="369">
                  <c:v>9.1769999999999996</c:v>
                </c:pt>
                <c:pt idx="370">
                  <c:v>9.1769999999999996</c:v>
                </c:pt>
                <c:pt idx="371">
                  <c:v>9.1769999999999996</c:v>
                </c:pt>
                <c:pt idx="372">
                  <c:v>9.1769999999999996</c:v>
                </c:pt>
                <c:pt idx="373">
                  <c:v>9.1769999999999996</c:v>
                </c:pt>
                <c:pt idx="374">
                  <c:v>9.1769999999999996</c:v>
                </c:pt>
                <c:pt idx="375">
                  <c:v>9.1769999999999996</c:v>
                </c:pt>
                <c:pt idx="376">
                  <c:v>9.1769999999999996</c:v>
                </c:pt>
                <c:pt idx="377">
                  <c:v>9.1769999999999996</c:v>
                </c:pt>
                <c:pt idx="378">
                  <c:v>9.1769999999999996</c:v>
                </c:pt>
                <c:pt idx="379">
                  <c:v>9.1769999999999996</c:v>
                </c:pt>
                <c:pt idx="380">
                  <c:v>9.1769999999999996</c:v>
                </c:pt>
                <c:pt idx="381">
                  <c:v>9.1769999999999996</c:v>
                </c:pt>
                <c:pt idx="382">
                  <c:v>9.1769999999999996</c:v>
                </c:pt>
                <c:pt idx="383">
                  <c:v>9.1769999999999996</c:v>
                </c:pt>
                <c:pt idx="384">
                  <c:v>9.1769999999999996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C9-4E19-B00F-62567E83EAFB}"/>
            </c:ext>
          </c:extLst>
        </c:ser>
        <c:ser>
          <c:idx val="3"/>
          <c:order val="1"/>
          <c:tx>
            <c:v>Т_ХХ</c:v>
          </c:tx>
          <c:spPr>
            <a:solidFill>
              <a:srgbClr val="7030A0"/>
            </a:solidFill>
            <a:ln>
              <a:solidFill>
                <a:srgbClr val="7030A0"/>
              </a:solidFill>
              <a:miter lim="800000"/>
            </a:ln>
          </c:spPr>
          <c:invertIfNegative val="0"/>
          <c:val>
            <c:numRef>
              <c:f>'ВЛ-110кВ_СТЭЦ-ПС_Мера'!$O$14:$O$398</c:f>
              <c:numCache>
                <c:formatCode>#,##0.00</c:formatCode>
                <c:ptCount val="385"/>
                <c:pt idx="0">
                  <c:v>31</c:v>
                </c:pt>
                <c:pt idx="1">
                  <c:v>31</c:v>
                </c:pt>
                <c:pt idx="2">
                  <c:v>31</c:v>
                </c:pt>
                <c:pt idx="3">
                  <c:v>31</c:v>
                </c:pt>
                <c:pt idx="4">
                  <c:v>31</c:v>
                </c:pt>
                <c:pt idx="5">
                  <c:v>31</c:v>
                </c:pt>
                <c:pt idx="6">
                  <c:v>31</c:v>
                </c:pt>
                <c:pt idx="7">
                  <c:v>31</c:v>
                </c:pt>
                <c:pt idx="8">
                  <c:v>31</c:v>
                </c:pt>
                <c:pt idx="9">
                  <c:v>31</c:v>
                </c:pt>
                <c:pt idx="10">
                  <c:v>31</c:v>
                </c:pt>
                <c:pt idx="11">
                  <c:v>31</c:v>
                </c:pt>
                <c:pt idx="12">
                  <c:v>31</c:v>
                </c:pt>
                <c:pt idx="13">
                  <c:v>31</c:v>
                </c:pt>
                <c:pt idx="14">
                  <c:v>31</c:v>
                </c:pt>
                <c:pt idx="15">
                  <c:v>31</c:v>
                </c:pt>
                <c:pt idx="16">
                  <c:v>31</c:v>
                </c:pt>
                <c:pt idx="17">
                  <c:v>31</c:v>
                </c:pt>
                <c:pt idx="18">
                  <c:v>31</c:v>
                </c:pt>
                <c:pt idx="19">
                  <c:v>31</c:v>
                </c:pt>
                <c:pt idx="20">
                  <c:v>31</c:v>
                </c:pt>
                <c:pt idx="21">
                  <c:v>31</c:v>
                </c:pt>
                <c:pt idx="22">
                  <c:v>31</c:v>
                </c:pt>
                <c:pt idx="23">
                  <c:v>31</c:v>
                </c:pt>
                <c:pt idx="24">
                  <c:v>31</c:v>
                </c:pt>
                <c:pt idx="25">
                  <c:v>31</c:v>
                </c:pt>
                <c:pt idx="26">
                  <c:v>31</c:v>
                </c:pt>
                <c:pt idx="27">
                  <c:v>31</c:v>
                </c:pt>
                <c:pt idx="28">
                  <c:v>31</c:v>
                </c:pt>
                <c:pt idx="29">
                  <c:v>31</c:v>
                </c:pt>
                <c:pt idx="30">
                  <c:v>31</c:v>
                </c:pt>
                <c:pt idx="31">
                  <c:v>31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31</c:v>
                </c:pt>
                <c:pt idx="36">
                  <c:v>31</c:v>
                </c:pt>
                <c:pt idx="37">
                  <c:v>31</c:v>
                </c:pt>
                <c:pt idx="38">
                  <c:v>31</c:v>
                </c:pt>
                <c:pt idx="39">
                  <c:v>31</c:v>
                </c:pt>
                <c:pt idx="40">
                  <c:v>31</c:v>
                </c:pt>
                <c:pt idx="41">
                  <c:v>31</c:v>
                </c:pt>
                <c:pt idx="42">
                  <c:v>31</c:v>
                </c:pt>
                <c:pt idx="43">
                  <c:v>31</c:v>
                </c:pt>
                <c:pt idx="44">
                  <c:v>31</c:v>
                </c:pt>
                <c:pt idx="45">
                  <c:v>31</c:v>
                </c:pt>
                <c:pt idx="46">
                  <c:v>31</c:v>
                </c:pt>
                <c:pt idx="47">
                  <c:v>31</c:v>
                </c:pt>
                <c:pt idx="48">
                  <c:v>31</c:v>
                </c:pt>
                <c:pt idx="49">
                  <c:v>31</c:v>
                </c:pt>
                <c:pt idx="50">
                  <c:v>31</c:v>
                </c:pt>
                <c:pt idx="51">
                  <c:v>31</c:v>
                </c:pt>
                <c:pt idx="52">
                  <c:v>31</c:v>
                </c:pt>
                <c:pt idx="53">
                  <c:v>31</c:v>
                </c:pt>
                <c:pt idx="54">
                  <c:v>31</c:v>
                </c:pt>
                <c:pt idx="55">
                  <c:v>31</c:v>
                </c:pt>
                <c:pt idx="56">
                  <c:v>31</c:v>
                </c:pt>
                <c:pt idx="57">
                  <c:v>31</c:v>
                </c:pt>
                <c:pt idx="58">
                  <c:v>31</c:v>
                </c:pt>
                <c:pt idx="59">
                  <c:v>31</c:v>
                </c:pt>
                <c:pt idx="60">
                  <c:v>31</c:v>
                </c:pt>
                <c:pt idx="61">
                  <c:v>31</c:v>
                </c:pt>
                <c:pt idx="62">
                  <c:v>31</c:v>
                </c:pt>
                <c:pt idx="63">
                  <c:v>31</c:v>
                </c:pt>
                <c:pt idx="64">
                  <c:v>31</c:v>
                </c:pt>
                <c:pt idx="65">
                  <c:v>31</c:v>
                </c:pt>
                <c:pt idx="66">
                  <c:v>31</c:v>
                </c:pt>
                <c:pt idx="67">
                  <c:v>31</c:v>
                </c:pt>
                <c:pt idx="68">
                  <c:v>31</c:v>
                </c:pt>
                <c:pt idx="69">
                  <c:v>31</c:v>
                </c:pt>
                <c:pt idx="70">
                  <c:v>31</c:v>
                </c:pt>
                <c:pt idx="71">
                  <c:v>31</c:v>
                </c:pt>
                <c:pt idx="72">
                  <c:v>31</c:v>
                </c:pt>
                <c:pt idx="73">
                  <c:v>31</c:v>
                </c:pt>
                <c:pt idx="74">
                  <c:v>31</c:v>
                </c:pt>
                <c:pt idx="75">
                  <c:v>31</c:v>
                </c:pt>
                <c:pt idx="76">
                  <c:v>31</c:v>
                </c:pt>
                <c:pt idx="77">
                  <c:v>31</c:v>
                </c:pt>
                <c:pt idx="78">
                  <c:v>31</c:v>
                </c:pt>
                <c:pt idx="79">
                  <c:v>31</c:v>
                </c:pt>
                <c:pt idx="80">
                  <c:v>31</c:v>
                </c:pt>
                <c:pt idx="81">
                  <c:v>31</c:v>
                </c:pt>
                <c:pt idx="82">
                  <c:v>31</c:v>
                </c:pt>
                <c:pt idx="83">
                  <c:v>31</c:v>
                </c:pt>
                <c:pt idx="84">
                  <c:v>31</c:v>
                </c:pt>
                <c:pt idx="85">
                  <c:v>31</c:v>
                </c:pt>
                <c:pt idx="86">
                  <c:v>31</c:v>
                </c:pt>
                <c:pt idx="87">
                  <c:v>31</c:v>
                </c:pt>
                <c:pt idx="88">
                  <c:v>31</c:v>
                </c:pt>
                <c:pt idx="89">
                  <c:v>31</c:v>
                </c:pt>
                <c:pt idx="90">
                  <c:v>31</c:v>
                </c:pt>
                <c:pt idx="91">
                  <c:v>31</c:v>
                </c:pt>
                <c:pt idx="92">
                  <c:v>31</c:v>
                </c:pt>
                <c:pt idx="93">
                  <c:v>31</c:v>
                </c:pt>
                <c:pt idx="94">
                  <c:v>31</c:v>
                </c:pt>
                <c:pt idx="95">
                  <c:v>31</c:v>
                </c:pt>
                <c:pt idx="96">
                  <c:v>31</c:v>
                </c:pt>
                <c:pt idx="97">
                  <c:v>31</c:v>
                </c:pt>
                <c:pt idx="98">
                  <c:v>31</c:v>
                </c:pt>
                <c:pt idx="99">
                  <c:v>31</c:v>
                </c:pt>
                <c:pt idx="100">
                  <c:v>31</c:v>
                </c:pt>
                <c:pt idx="101">
                  <c:v>31</c:v>
                </c:pt>
                <c:pt idx="102">
                  <c:v>31</c:v>
                </c:pt>
                <c:pt idx="103">
                  <c:v>31</c:v>
                </c:pt>
                <c:pt idx="104">
                  <c:v>31</c:v>
                </c:pt>
                <c:pt idx="105">
                  <c:v>31</c:v>
                </c:pt>
                <c:pt idx="106">
                  <c:v>31</c:v>
                </c:pt>
                <c:pt idx="107">
                  <c:v>31</c:v>
                </c:pt>
                <c:pt idx="108">
                  <c:v>31</c:v>
                </c:pt>
                <c:pt idx="109">
                  <c:v>31</c:v>
                </c:pt>
                <c:pt idx="110">
                  <c:v>31</c:v>
                </c:pt>
                <c:pt idx="111">
                  <c:v>31</c:v>
                </c:pt>
                <c:pt idx="112">
                  <c:v>31</c:v>
                </c:pt>
                <c:pt idx="113">
                  <c:v>31</c:v>
                </c:pt>
                <c:pt idx="114">
                  <c:v>31</c:v>
                </c:pt>
                <c:pt idx="115">
                  <c:v>31</c:v>
                </c:pt>
                <c:pt idx="116">
                  <c:v>31</c:v>
                </c:pt>
                <c:pt idx="117">
                  <c:v>31</c:v>
                </c:pt>
                <c:pt idx="118">
                  <c:v>31</c:v>
                </c:pt>
                <c:pt idx="119">
                  <c:v>31</c:v>
                </c:pt>
                <c:pt idx="120">
                  <c:v>31</c:v>
                </c:pt>
                <c:pt idx="121">
                  <c:v>31</c:v>
                </c:pt>
                <c:pt idx="122">
                  <c:v>31</c:v>
                </c:pt>
                <c:pt idx="123">
                  <c:v>31</c:v>
                </c:pt>
                <c:pt idx="124">
                  <c:v>31</c:v>
                </c:pt>
                <c:pt idx="125">
                  <c:v>31</c:v>
                </c:pt>
                <c:pt idx="126">
                  <c:v>31</c:v>
                </c:pt>
                <c:pt idx="127">
                  <c:v>31</c:v>
                </c:pt>
                <c:pt idx="128">
                  <c:v>31</c:v>
                </c:pt>
                <c:pt idx="129">
                  <c:v>31</c:v>
                </c:pt>
                <c:pt idx="130">
                  <c:v>31</c:v>
                </c:pt>
                <c:pt idx="131">
                  <c:v>31</c:v>
                </c:pt>
                <c:pt idx="132">
                  <c:v>31</c:v>
                </c:pt>
                <c:pt idx="133">
                  <c:v>31</c:v>
                </c:pt>
                <c:pt idx="134">
                  <c:v>31</c:v>
                </c:pt>
                <c:pt idx="135">
                  <c:v>31</c:v>
                </c:pt>
                <c:pt idx="136">
                  <c:v>31</c:v>
                </c:pt>
                <c:pt idx="137">
                  <c:v>31</c:v>
                </c:pt>
                <c:pt idx="138">
                  <c:v>31</c:v>
                </c:pt>
                <c:pt idx="139">
                  <c:v>31</c:v>
                </c:pt>
                <c:pt idx="140">
                  <c:v>31</c:v>
                </c:pt>
                <c:pt idx="141">
                  <c:v>31</c:v>
                </c:pt>
                <c:pt idx="142">
                  <c:v>31</c:v>
                </c:pt>
                <c:pt idx="143">
                  <c:v>31</c:v>
                </c:pt>
                <c:pt idx="144">
                  <c:v>31</c:v>
                </c:pt>
                <c:pt idx="145">
                  <c:v>31</c:v>
                </c:pt>
                <c:pt idx="146">
                  <c:v>31</c:v>
                </c:pt>
                <c:pt idx="147">
                  <c:v>31</c:v>
                </c:pt>
                <c:pt idx="148">
                  <c:v>31</c:v>
                </c:pt>
                <c:pt idx="149">
                  <c:v>31</c:v>
                </c:pt>
                <c:pt idx="150">
                  <c:v>31</c:v>
                </c:pt>
                <c:pt idx="151">
                  <c:v>31</c:v>
                </c:pt>
                <c:pt idx="152">
                  <c:v>31</c:v>
                </c:pt>
                <c:pt idx="153">
                  <c:v>31</c:v>
                </c:pt>
                <c:pt idx="154">
                  <c:v>31</c:v>
                </c:pt>
                <c:pt idx="155">
                  <c:v>31</c:v>
                </c:pt>
                <c:pt idx="156">
                  <c:v>31</c:v>
                </c:pt>
                <c:pt idx="157">
                  <c:v>31</c:v>
                </c:pt>
                <c:pt idx="158">
                  <c:v>31</c:v>
                </c:pt>
                <c:pt idx="159">
                  <c:v>31</c:v>
                </c:pt>
                <c:pt idx="160">
                  <c:v>31</c:v>
                </c:pt>
                <c:pt idx="161">
                  <c:v>31</c:v>
                </c:pt>
                <c:pt idx="162">
                  <c:v>31</c:v>
                </c:pt>
                <c:pt idx="163">
                  <c:v>31</c:v>
                </c:pt>
                <c:pt idx="164">
                  <c:v>31</c:v>
                </c:pt>
                <c:pt idx="165">
                  <c:v>31</c:v>
                </c:pt>
                <c:pt idx="166">
                  <c:v>31</c:v>
                </c:pt>
                <c:pt idx="167">
                  <c:v>31</c:v>
                </c:pt>
                <c:pt idx="168">
                  <c:v>31</c:v>
                </c:pt>
                <c:pt idx="169">
                  <c:v>31</c:v>
                </c:pt>
                <c:pt idx="170">
                  <c:v>31</c:v>
                </c:pt>
                <c:pt idx="171">
                  <c:v>31</c:v>
                </c:pt>
                <c:pt idx="172">
                  <c:v>31</c:v>
                </c:pt>
                <c:pt idx="173">
                  <c:v>31</c:v>
                </c:pt>
                <c:pt idx="174">
                  <c:v>31</c:v>
                </c:pt>
                <c:pt idx="175">
                  <c:v>31</c:v>
                </c:pt>
                <c:pt idx="176">
                  <c:v>31</c:v>
                </c:pt>
                <c:pt idx="177">
                  <c:v>31</c:v>
                </c:pt>
                <c:pt idx="178">
                  <c:v>31</c:v>
                </c:pt>
                <c:pt idx="179">
                  <c:v>31</c:v>
                </c:pt>
                <c:pt idx="180">
                  <c:v>31</c:v>
                </c:pt>
                <c:pt idx="181">
                  <c:v>31</c:v>
                </c:pt>
                <c:pt idx="182">
                  <c:v>31</c:v>
                </c:pt>
                <c:pt idx="183">
                  <c:v>31</c:v>
                </c:pt>
                <c:pt idx="184">
                  <c:v>31</c:v>
                </c:pt>
                <c:pt idx="185">
                  <c:v>31</c:v>
                </c:pt>
                <c:pt idx="186">
                  <c:v>31</c:v>
                </c:pt>
                <c:pt idx="187">
                  <c:v>31</c:v>
                </c:pt>
                <c:pt idx="188">
                  <c:v>31</c:v>
                </c:pt>
                <c:pt idx="189">
                  <c:v>31</c:v>
                </c:pt>
                <c:pt idx="190">
                  <c:v>31</c:v>
                </c:pt>
                <c:pt idx="191">
                  <c:v>31</c:v>
                </c:pt>
                <c:pt idx="192">
                  <c:v>31</c:v>
                </c:pt>
                <c:pt idx="193">
                  <c:v>31</c:v>
                </c:pt>
                <c:pt idx="194">
                  <c:v>31</c:v>
                </c:pt>
                <c:pt idx="195">
                  <c:v>31</c:v>
                </c:pt>
                <c:pt idx="196">
                  <c:v>31</c:v>
                </c:pt>
                <c:pt idx="197">
                  <c:v>31</c:v>
                </c:pt>
                <c:pt idx="198">
                  <c:v>31</c:v>
                </c:pt>
                <c:pt idx="199">
                  <c:v>31</c:v>
                </c:pt>
                <c:pt idx="200">
                  <c:v>31</c:v>
                </c:pt>
                <c:pt idx="201">
                  <c:v>31</c:v>
                </c:pt>
                <c:pt idx="202">
                  <c:v>31</c:v>
                </c:pt>
                <c:pt idx="203">
                  <c:v>31</c:v>
                </c:pt>
                <c:pt idx="204">
                  <c:v>31</c:v>
                </c:pt>
                <c:pt idx="205">
                  <c:v>31</c:v>
                </c:pt>
                <c:pt idx="206">
                  <c:v>31</c:v>
                </c:pt>
                <c:pt idx="207">
                  <c:v>31</c:v>
                </c:pt>
                <c:pt idx="208">
                  <c:v>31</c:v>
                </c:pt>
                <c:pt idx="209">
                  <c:v>31</c:v>
                </c:pt>
                <c:pt idx="210">
                  <c:v>31</c:v>
                </c:pt>
                <c:pt idx="211">
                  <c:v>31</c:v>
                </c:pt>
                <c:pt idx="212">
                  <c:v>31</c:v>
                </c:pt>
                <c:pt idx="213">
                  <c:v>31</c:v>
                </c:pt>
                <c:pt idx="214">
                  <c:v>31</c:v>
                </c:pt>
                <c:pt idx="215">
                  <c:v>31</c:v>
                </c:pt>
                <c:pt idx="216">
                  <c:v>31</c:v>
                </c:pt>
                <c:pt idx="217">
                  <c:v>31</c:v>
                </c:pt>
                <c:pt idx="218">
                  <c:v>31</c:v>
                </c:pt>
                <c:pt idx="219">
                  <c:v>31</c:v>
                </c:pt>
                <c:pt idx="220">
                  <c:v>31</c:v>
                </c:pt>
                <c:pt idx="221">
                  <c:v>31</c:v>
                </c:pt>
                <c:pt idx="222">
                  <c:v>31</c:v>
                </c:pt>
                <c:pt idx="223">
                  <c:v>31</c:v>
                </c:pt>
                <c:pt idx="224">
                  <c:v>31</c:v>
                </c:pt>
                <c:pt idx="225">
                  <c:v>31</c:v>
                </c:pt>
                <c:pt idx="226">
                  <c:v>31</c:v>
                </c:pt>
                <c:pt idx="227">
                  <c:v>31</c:v>
                </c:pt>
                <c:pt idx="228">
                  <c:v>31</c:v>
                </c:pt>
                <c:pt idx="229">
                  <c:v>31</c:v>
                </c:pt>
                <c:pt idx="230">
                  <c:v>31</c:v>
                </c:pt>
                <c:pt idx="231">
                  <c:v>31</c:v>
                </c:pt>
                <c:pt idx="232">
                  <c:v>31</c:v>
                </c:pt>
                <c:pt idx="233">
                  <c:v>31</c:v>
                </c:pt>
                <c:pt idx="234">
                  <c:v>31</c:v>
                </c:pt>
                <c:pt idx="235">
                  <c:v>31</c:v>
                </c:pt>
                <c:pt idx="236">
                  <c:v>31</c:v>
                </c:pt>
                <c:pt idx="237">
                  <c:v>31</c:v>
                </c:pt>
                <c:pt idx="238">
                  <c:v>31</c:v>
                </c:pt>
                <c:pt idx="239">
                  <c:v>31</c:v>
                </c:pt>
                <c:pt idx="240">
                  <c:v>31</c:v>
                </c:pt>
                <c:pt idx="241">
                  <c:v>31</c:v>
                </c:pt>
                <c:pt idx="242">
                  <c:v>31</c:v>
                </c:pt>
                <c:pt idx="243">
                  <c:v>31</c:v>
                </c:pt>
                <c:pt idx="244">
                  <c:v>31</c:v>
                </c:pt>
                <c:pt idx="245">
                  <c:v>31</c:v>
                </c:pt>
                <c:pt idx="246">
                  <c:v>31</c:v>
                </c:pt>
                <c:pt idx="247">
                  <c:v>31</c:v>
                </c:pt>
                <c:pt idx="248">
                  <c:v>31</c:v>
                </c:pt>
                <c:pt idx="249">
                  <c:v>31</c:v>
                </c:pt>
                <c:pt idx="250">
                  <c:v>31</c:v>
                </c:pt>
                <c:pt idx="251">
                  <c:v>31</c:v>
                </c:pt>
                <c:pt idx="252">
                  <c:v>31</c:v>
                </c:pt>
                <c:pt idx="253">
                  <c:v>31</c:v>
                </c:pt>
                <c:pt idx="254">
                  <c:v>31</c:v>
                </c:pt>
                <c:pt idx="255">
                  <c:v>31</c:v>
                </c:pt>
                <c:pt idx="256">
                  <c:v>31</c:v>
                </c:pt>
                <c:pt idx="257">
                  <c:v>31</c:v>
                </c:pt>
                <c:pt idx="258">
                  <c:v>31</c:v>
                </c:pt>
                <c:pt idx="259">
                  <c:v>31</c:v>
                </c:pt>
                <c:pt idx="260">
                  <c:v>31</c:v>
                </c:pt>
                <c:pt idx="261">
                  <c:v>31</c:v>
                </c:pt>
                <c:pt idx="262">
                  <c:v>31</c:v>
                </c:pt>
                <c:pt idx="263">
                  <c:v>31</c:v>
                </c:pt>
                <c:pt idx="264">
                  <c:v>31</c:v>
                </c:pt>
                <c:pt idx="265">
                  <c:v>31</c:v>
                </c:pt>
                <c:pt idx="266">
                  <c:v>31</c:v>
                </c:pt>
                <c:pt idx="267">
                  <c:v>31</c:v>
                </c:pt>
                <c:pt idx="268">
                  <c:v>31</c:v>
                </c:pt>
                <c:pt idx="269">
                  <c:v>31</c:v>
                </c:pt>
                <c:pt idx="270">
                  <c:v>31</c:v>
                </c:pt>
                <c:pt idx="271">
                  <c:v>31</c:v>
                </c:pt>
                <c:pt idx="272">
                  <c:v>31</c:v>
                </c:pt>
                <c:pt idx="273">
                  <c:v>31</c:v>
                </c:pt>
                <c:pt idx="274">
                  <c:v>31</c:v>
                </c:pt>
                <c:pt idx="275">
                  <c:v>31</c:v>
                </c:pt>
                <c:pt idx="276">
                  <c:v>31</c:v>
                </c:pt>
                <c:pt idx="277">
                  <c:v>31</c:v>
                </c:pt>
                <c:pt idx="278">
                  <c:v>31</c:v>
                </c:pt>
                <c:pt idx="279">
                  <c:v>31</c:v>
                </c:pt>
                <c:pt idx="280">
                  <c:v>31</c:v>
                </c:pt>
                <c:pt idx="281">
                  <c:v>31</c:v>
                </c:pt>
                <c:pt idx="282">
                  <c:v>31</c:v>
                </c:pt>
                <c:pt idx="283">
                  <c:v>31</c:v>
                </c:pt>
                <c:pt idx="284">
                  <c:v>31</c:v>
                </c:pt>
                <c:pt idx="285">
                  <c:v>31</c:v>
                </c:pt>
                <c:pt idx="286">
                  <c:v>31</c:v>
                </c:pt>
                <c:pt idx="287">
                  <c:v>31</c:v>
                </c:pt>
                <c:pt idx="288">
                  <c:v>31</c:v>
                </c:pt>
                <c:pt idx="289">
                  <c:v>31</c:v>
                </c:pt>
                <c:pt idx="290">
                  <c:v>31</c:v>
                </c:pt>
                <c:pt idx="291">
                  <c:v>31</c:v>
                </c:pt>
                <c:pt idx="292">
                  <c:v>31</c:v>
                </c:pt>
                <c:pt idx="293">
                  <c:v>31</c:v>
                </c:pt>
                <c:pt idx="294">
                  <c:v>31</c:v>
                </c:pt>
                <c:pt idx="295">
                  <c:v>31</c:v>
                </c:pt>
                <c:pt idx="296">
                  <c:v>31</c:v>
                </c:pt>
                <c:pt idx="297">
                  <c:v>31</c:v>
                </c:pt>
                <c:pt idx="298">
                  <c:v>31</c:v>
                </c:pt>
                <c:pt idx="299">
                  <c:v>31</c:v>
                </c:pt>
                <c:pt idx="300">
                  <c:v>31</c:v>
                </c:pt>
                <c:pt idx="301">
                  <c:v>31</c:v>
                </c:pt>
                <c:pt idx="302">
                  <c:v>31</c:v>
                </c:pt>
                <c:pt idx="303">
                  <c:v>31</c:v>
                </c:pt>
                <c:pt idx="304">
                  <c:v>31</c:v>
                </c:pt>
                <c:pt idx="305">
                  <c:v>31</c:v>
                </c:pt>
                <c:pt idx="306">
                  <c:v>31</c:v>
                </c:pt>
                <c:pt idx="307">
                  <c:v>31</c:v>
                </c:pt>
                <c:pt idx="308">
                  <c:v>31</c:v>
                </c:pt>
                <c:pt idx="309">
                  <c:v>31</c:v>
                </c:pt>
                <c:pt idx="310">
                  <c:v>31</c:v>
                </c:pt>
                <c:pt idx="311">
                  <c:v>31</c:v>
                </c:pt>
                <c:pt idx="312">
                  <c:v>31</c:v>
                </c:pt>
                <c:pt idx="313">
                  <c:v>31</c:v>
                </c:pt>
                <c:pt idx="314">
                  <c:v>31</c:v>
                </c:pt>
                <c:pt idx="315">
                  <c:v>31</c:v>
                </c:pt>
                <c:pt idx="316">
                  <c:v>31</c:v>
                </c:pt>
                <c:pt idx="317">
                  <c:v>31</c:v>
                </c:pt>
                <c:pt idx="318">
                  <c:v>31</c:v>
                </c:pt>
                <c:pt idx="319">
                  <c:v>31</c:v>
                </c:pt>
                <c:pt idx="320">
                  <c:v>31</c:v>
                </c:pt>
                <c:pt idx="321">
                  <c:v>31</c:v>
                </c:pt>
                <c:pt idx="322">
                  <c:v>31</c:v>
                </c:pt>
                <c:pt idx="323">
                  <c:v>31</c:v>
                </c:pt>
                <c:pt idx="324">
                  <c:v>31</c:v>
                </c:pt>
                <c:pt idx="325">
                  <c:v>31</c:v>
                </c:pt>
                <c:pt idx="326">
                  <c:v>31</c:v>
                </c:pt>
                <c:pt idx="327">
                  <c:v>31</c:v>
                </c:pt>
                <c:pt idx="328">
                  <c:v>31</c:v>
                </c:pt>
                <c:pt idx="329">
                  <c:v>31</c:v>
                </c:pt>
                <c:pt idx="330">
                  <c:v>31</c:v>
                </c:pt>
                <c:pt idx="331">
                  <c:v>31</c:v>
                </c:pt>
                <c:pt idx="332">
                  <c:v>31</c:v>
                </c:pt>
                <c:pt idx="333">
                  <c:v>31</c:v>
                </c:pt>
                <c:pt idx="334">
                  <c:v>31</c:v>
                </c:pt>
                <c:pt idx="335">
                  <c:v>31</c:v>
                </c:pt>
                <c:pt idx="336">
                  <c:v>31</c:v>
                </c:pt>
                <c:pt idx="337">
                  <c:v>31</c:v>
                </c:pt>
                <c:pt idx="338">
                  <c:v>31</c:v>
                </c:pt>
                <c:pt idx="339">
                  <c:v>31</c:v>
                </c:pt>
                <c:pt idx="340">
                  <c:v>31</c:v>
                </c:pt>
                <c:pt idx="341">
                  <c:v>31</c:v>
                </c:pt>
                <c:pt idx="342">
                  <c:v>31</c:v>
                </c:pt>
                <c:pt idx="343">
                  <c:v>31</c:v>
                </c:pt>
                <c:pt idx="344">
                  <c:v>31</c:v>
                </c:pt>
                <c:pt idx="345">
                  <c:v>31</c:v>
                </c:pt>
                <c:pt idx="346">
                  <c:v>31</c:v>
                </c:pt>
                <c:pt idx="347">
                  <c:v>31</c:v>
                </c:pt>
                <c:pt idx="348">
                  <c:v>31</c:v>
                </c:pt>
                <c:pt idx="349">
                  <c:v>31</c:v>
                </c:pt>
                <c:pt idx="350">
                  <c:v>31</c:v>
                </c:pt>
                <c:pt idx="351">
                  <c:v>31</c:v>
                </c:pt>
                <c:pt idx="352">
                  <c:v>31</c:v>
                </c:pt>
                <c:pt idx="353">
                  <c:v>31</c:v>
                </c:pt>
                <c:pt idx="354">
                  <c:v>31</c:v>
                </c:pt>
                <c:pt idx="355">
                  <c:v>31</c:v>
                </c:pt>
                <c:pt idx="356">
                  <c:v>31</c:v>
                </c:pt>
                <c:pt idx="357">
                  <c:v>31</c:v>
                </c:pt>
                <c:pt idx="358">
                  <c:v>31</c:v>
                </c:pt>
                <c:pt idx="359">
                  <c:v>31</c:v>
                </c:pt>
                <c:pt idx="360">
                  <c:v>31</c:v>
                </c:pt>
                <c:pt idx="361">
                  <c:v>31</c:v>
                </c:pt>
                <c:pt idx="362">
                  <c:v>31</c:v>
                </c:pt>
                <c:pt idx="363">
                  <c:v>31</c:v>
                </c:pt>
                <c:pt idx="364">
                  <c:v>31</c:v>
                </c:pt>
                <c:pt idx="365">
                  <c:v>31</c:v>
                </c:pt>
                <c:pt idx="366">
                  <c:v>31</c:v>
                </c:pt>
                <c:pt idx="367">
                  <c:v>31</c:v>
                </c:pt>
                <c:pt idx="368">
                  <c:v>31</c:v>
                </c:pt>
                <c:pt idx="369">
                  <c:v>31</c:v>
                </c:pt>
                <c:pt idx="370">
                  <c:v>31</c:v>
                </c:pt>
                <c:pt idx="371">
                  <c:v>31</c:v>
                </c:pt>
                <c:pt idx="372">
                  <c:v>31</c:v>
                </c:pt>
                <c:pt idx="373">
                  <c:v>31</c:v>
                </c:pt>
                <c:pt idx="374">
                  <c:v>31</c:v>
                </c:pt>
                <c:pt idx="375">
                  <c:v>31</c:v>
                </c:pt>
                <c:pt idx="376">
                  <c:v>31</c:v>
                </c:pt>
                <c:pt idx="377">
                  <c:v>31</c:v>
                </c:pt>
                <c:pt idx="378">
                  <c:v>31</c:v>
                </c:pt>
                <c:pt idx="379">
                  <c:v>31</c:v>
                </c:pt>
                <c:pt idx="380">
                  <c:v>31</c:v>
                </c:pt>
                <c:pt idx="381">
                  <c:v>31</c:v>
                </c:pt>
                <c:pt idx="382">
                  <c:v>31</c:v>
                </c:pt>
                <c:pt idx="383">
                  <c:v>31</c:v>
                </c:pt>
                <c:pt idx="384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C9-4E19-B00F-62567E83EAFB}"/>
            </c:ext>
          </c:extLst>
        </c:ser>
        <c:ser>
          <c:idx val="0"/>
          <c:order val="2"/>
          <c:tx>
            <c:v>ВЛ_Нагр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  <a:miter lim="800000"/>
            </a:ln>
          </c:spPr>
          <c:invertIfNegative val="0"/>
          <c:val>
            <c:numRef>
              <c:f>'ВЛ-110кВ_СТЭЦ-ПС_Мера'!$W$14:$W$398</c:f>
              <c:numCache>
                <c:formatCode>#,##0.00</c:formatCode>
                <c:ptCount val="385"/>
                <c:pt idx="0">
                  <c:v>1.1982312662107983E-4</c:v>
                </c:pt>
                <c:pt idx="1">
                  <c:v>1.217696469350034E-4</c:v>
                </c:pt>
                <c:pt idx="2">
                  <c:v>1.2290478224538667E-4</c:v>
                </c:pt>
                <c:pt idx="3">
                  <c:v>1.2010301542755032E-4</c:v>
                </c:pt>
                <c:pt idx="4">
                  <c:v>1.2046690662799292E-4</c:v>
                </c:pt>
                <c:pt idx="5">
                  <c:v>1.2076419079770055E-4</c:v>
                </c:pt>
                <c:pt idx="6">
                  <c:v>1.2142615919492673E-4</c:v>
                </c:pt>
                <c:pt idx="7">
                  <c:v>1.219392401468274E-4</c:v>
                </c:pt>
                <c:pt idx="8">
                  <c:v>1.2133465953312328E-4</c:v>
                </c:pt>
                <c:pt idx="9">
                  <c:v>1.2149861142102219E-4</c:v>
                </c:pt>
                <c:pt idx="10">
                  <c:v>1.1295874217887384E-4</c:v>
                </c:pt>
                <c:pt idx="11">
                  <c:v>1.2890782223620546E-4</c:v>
                </c:pt>
                <c:pt idx="12">
                  <c:v>1.3635372304569203E-4</c:v>
                </c:pt>
                <c:pt idx="13">
                  <c:v>1.3690499140910843E-4</c:v>
                </c:pt>
                <c:pt idx="14">
                  <c:v>1.3618412225856506E-4</c:v>
                </c:pt>
                <c:pt idx="15">
                  <c:v>1.3129874098862968E-4</c:v>
                </c:pt>
                <c:pt idx="16">
                  <c:v>1.323175308630634E-4</c:v>
                </c:pt>
                <c:pt idx="17">
                  <c:v>1.3422482440176968E-4</c:v>
                </c:pt>
                <c:pt idx="18">
                  <c:v>1.3561570867536869E-4</c:v>
                </c:pt>
                <c:pt idx="19">
                  <c:v>1.3545544192104949E-4</c:v>
                </c:pt>
                <c:pt idx="20">
                  <c:v>1.366923979528915E-4</c:v>
                </c:pt>
                <c:pt idx="21">
                  <c:v>1.4072826057501291E-4</c:v>
                </c:pt>
                <c:pt idx="22">
                  <c:v>1.421978156208073E-4</c:v>
                </c:pt>
                <c:pt idx="23">
                  <c:v>1.4781580779580017E-4</c:v>
                </c:pt>
                <c:pt idx="24">
                  <c:v>1.3334287574678333E-4</c:v>
                </c:pt>
                <c:pt idx="25">
                  <c:v>1.1492986887537929E-4</c:v>
                </c:pt>
                <c:pt idx="26">
                  <c:v>1.1994147522642342E-4</c:v>
                </c:pt>
                <c:pt idx="27">
                  <c:v>0.81043965836480525</c:v>
                </c:pt>
                <c:pt idx="28">
                  <c:v>97.529271777182643</c:v>
                </c:pt>
                <c:pt idx="29">
                  <c:v>103.11883863701793</c:v>
                </c:pt>
                <c:pt idx="30">
                  <c:v>97.39526039096809</c:v>
                </c:pt>
                <c:pt idx="31">
                  <c:v>100.73716801901791</c:v>
                </c:pt>
                <c:pt idx="32">
                  <c:v>107.59011352634923</c:v>
                </c:pt>
                <c:pt idx="33">
                  <c:v>119.87753033532552</c:v>
                </c:pt>
                <c:pt idx="34">
                  <c:v>131.37156564060226</c:v>
                </c:pt>
                <c:pt idx="35">
                  <c:v>137.36275036417217</c:v>
                </c:pt>
                <c:pt idx="36">
                  <c:v>133.48182781801142</c:v>
                </c:pt>
                <c:pt idx="37">
                  <c:v>128.67615698343945</c:v>
                </c:pt>
                <c:pt idx="38">
                  <c:v>132.42307426732651</c:v>
                </c:pt>
                <c:pt idx="39">
                  <c:v>132.5995540196586</c:v>
                </c:pt>
                <c:pt idx="40">
                  <c:v>136.6288430883196</c:v>
                </c:pt>
                <c:pt idx="41">
                  <c:v>139.01015861388498</c:v>
                </c:pt>
                <c:pt idx="42">
                  <c:v>141.39876386672159</c:v>
                </c:pt>
                <c:pt idx="43">
                  <c:v>127.55011061965631</c:v>
                </c:pt>
                <c:pt idx="44">
                  <c:v>134.54428351394554</c:v>
                </c:pt>
                <c:pt idx="45">
                  <c:v>125.33482101425194</c:v>
                </c:pt>
                <c:pt idx="46">
                  <c:v>117.70820506971543</c:v>
                </c:pt>
                <c:pt idx="47">
                  <c:v>111.49736846115282</c:v>
                </c:pt>
                <c:pt idx="48">
                  <c:v>103.74254156253399</c:v>
                </c:pt>
                <c:pt idx="49">
                  <c:v>101.73289100006406</c:v>
                </c:pt>
                <c:pt idx="50">
                  <c:v>103.53332356164194</c:v>
                </c:pt>
                <c:pt idx="51">
                  <c:v>102.96703860885698</c:v>
                </c:pt>
                <c:pt idx="52">
                  <c:v>107.58417252802714</c:v>
                </c:pt>
                <c:pt idx="53">
                  <c:v>108.3580470308557</c:v>
                </c:pt>
                <c:pt idx="54">
                  <c:v>98.38259491805222</c:v>
                </c:pt>
                <c:pt idx="55">
                  <c:v>104.63044735772091</c:v>
                </c:pt>
                <c:pt idx="56">
                  <c:v>111.98800173465261</c:v>
                </c:pt>
                <c:pt idx="57">
                  <c:v>124.73668973846972</c:v>
                </c:pt>
                <c:pt idx="58">
                  <c:v>134.63792728029554</c:v>
                </c:pt>
                <c:pt idx="59">
                  <c:v>137.97514592486584</c:v>
                </c:pt>
                <c:pt idx="60">
                  <c:v>135.94542370084503</c:v>
                </c:pt>
                <c:pt idx="61">
                  <c:v>136.34697018596199</c:v>
                </c:pt>
                <c:pt idx="62">
                  <c:v>143.49731292833334</c:v>
                </c:pt>
                <c:pt idx="63">
                  <c:v>139.78009560921214</c:v>
                </c:pt>
                <c:pt idx="64">
                  <c:v>142.81998362330097</c:v>
                </c:pt>
                <c:pt idx="65">
                  <c:v>141.86530270087266</c:v>
                </c:pt>
                <c:pt idx="66">
                  <c:v>145.67649766220211</c:v>
                </c:pt>
                <c:pt idx="67">
                  <c:v>143.54027390754496</c:v>
                </c:pt>
                <c:pt idx="68">
                  <c:v>134.94823688126809</c:v>
                </c:pt>
                <c:pt idx="69">
                  <c:v>124.6152802702335</c:v>
                </c:pt>
                <c:pt idx="70">
                  <c:v>119.10090317910391</c:v>
                </c:pt>
                <c:pt idx="71">
                  <c:v>113.51092196762752</c:v>
                </c:pt>
                <c:pt idx="72">
                  <c:v>103.27545136205822</c:v>
                </c:pt>
                <c:pt idx="73">
                  <c:v>101.40140404354879</c:v>
                </c:pt>
                <c:pt idx="74">
                  <c:v>105.06962415166164</c:v>
                </c:pt>
                <c:pt idx="75">
                  <c:v>103.55266779857924</c:v>
                </c:pt>
                <c:pt idx="76">
                  <c:v>105.44144910217113</c:v>
                </c:pt>
                <c:pt idx="77">
                  <c:v>103.2679182737491</c:v>
                </c:pt>
                <c:pt idx="78">
                  <c:v>95.136934096804879</c:v>
                </c:pt>
                <c:pt idx="79">
                  <c:v>95.471891673929917</c:v>
                </c:pt>
                <c:pt idx="80">
                  <c:v>106.18215813614256</c:v>
                </c:pt>
                <c:pt idx="81">
                  <c:v>119.45362451450248</c:v>
                </c:pt>
                <c:pt idx="82">
                  <c:v>134.30906087026489</c:v>
                </c:pt>
                <c:pt idx="83">
                  <c:v>138.44975711471909</c:v>
                </c:pt>
                <c:pt idx="84">
                  <c:v>136.71269311996519</c:v>
                </c:pt>
                <c:pt idx="85">
                  <c:v>135.24050524192705</c:v>
                </c:pt>
                <c:pt idx="86">
                  <c:v>134.81481060171595</c:v>
                </c:pt>
                <c:pt idx="87">
                  <c:v>138.18175264787999</c:v>
                </c:pt>
                <c:pt idx="88">
                  <c:v>137.75405871321709</c:v>
                </c:pt>
                <c:pt idx="89">
                  <c:v>139.07077217279183</c:v>
                </c:pt>
                <c:pt idx="90">
                  <c:v>138.48945859268247</c:v>
                </c:pt>
                <c:pt idx="91">
                  <c:v>142.95569732361417</c:v>
                </c:pt>
                <c:pt idx="92">
                  <c:v>136.19179470872734</c:v>
                </c:pt>
                <c:pt idx="93">
                  <c:v>129.53457094192294</c:v>
                </c:pt>
                <c:pt idx="94">
                  <c:v>123.43895769782867</c:v>
                </c:pt>
                <c:pt idx="95">
                  <c:v>119.55815869901761</c:v>
                </c:pt>
                <c:pt idx="96">
                  <c:v>111.09162291426789</c:v>
                </c:pt>
                <c:pt idx="97">
                  <c:v>108.05351517242489</c:v>
                </c:pt>
                <c:pt idx="98">
                  <c:v>110.72039893233901</c:v>
                </c:pt>
                <c:pt idx="99">
                  <c:v>110.16300792990988</c:v>
                </c:pt>
                <c:pt idx="100">
                  <c:v>110.78937571065751</c:v>
                </c:pt>
                <c:pt idx="101">
                  <c:v>110.07303214634982</c:v>
                </c:pt>
                <c:pt idx="102">
                  <c:v>100.7658440168123</c:v>
                </c:pt>
                <c:pt idx="103">
                  <c:v>100.43402589561954</c:v>
                </c:pt>
                <c:pt idx="104">
                  <c:v>100.43919916489158</c:v>
                </c:pt>
                <c:pt idx="105">
                  <c:v>103.44446654300728</c:v>
                </c:pt>
                <c:pt idx="106">
                  <c:v>112.431356308272</c:v>
                </c:pt>
                <c:pt idx="107">
                  <c:v>126.59500673642697</c:v>
                </c:pt>
                <c:pt idx="108">
                  <c:v>115.31819661967099</c:v>
                </c:pt>
                <c:pt idx="109">
                  <c:v>124.36297350584385</c:v>
                </c:pt>
                <c:pt idx="110">
                  <c:v>121.15076985682867</c:v>
                </c:pt>
                <c:pt idx="111">
                  <c:v>121.38735543009132</c:v>
                </c:pt>
                <c:pt idx="112">
                  <c:v>124.40713093391349</c:v>
                </c:pt>
                <c:pt idx="113">
                  <c:v>126.68874727558631</c:v>
                </c:pt>
                <c:pt idx="114">
                  <c:v>129.39934991789741</c:v>
                </c:pt>
                <c:pt idx="115">
                  <c:v>133.39346673355587</c:v>
                </c:pt>
                <c:pt idx="116">
                  <c:v>125.01774639274865</c:v>
                </c:pt>
                <c:pt idx="117">
                  <c:v>115.36277043150699</c:v>
                </c:pt>
                <c:pt idx="118">
                  <c:v>113.25459385768492</c:v>
                </c:pt>
                <c:pt idx="119">
                  <c:v>96.373662963156988</c:v>
                </c:pt>
                <c:pt idx="120">
                  <c:v>92.949178177351882</c:v>
                </c:pt>
                <c:pt idx="121">
                  <c:v>89.275365546940023</c:v>
                </c:pt>
                <c:pt idx="122">
                  <c:v>91.403323072952944</c:v>
                </c:pt>
                <c:pt idx="123">
                  <c:v>91.976843124471984</c:v>
                </c:pt>
                <c:pt idx="124">
                  <c:v>94.209322985305263</c:v>
                </c:pt>
                <c:pt idx="125">
                  <c:v>93.998278042918372</c:v>
                </c:pt>
                <c:pt idx="126">
                  <c:v>90.465630144188907</c:v>
                </c:pt>
                <c:pt idx="127">
                  <c:v>92.164680699675301</c:v>
                </c:pt>
                <c:pt idx="128">
                  <c:v>93.762646309558875</c:v>
                </c:pt>
                <c:pt idx="129">
                  <c:v>99.317216584354895</c:v>
                </c:pt>
                <c:pt idx="130">
                  <c:v>104.62235728248237</c:v>
                </c:pt>
                <c:pt idx="131">
                  <c:v>106.4192526977089</c:v>
                </c:pt>
                <c:pt idx="132">
                  <c:v>108.02102051897701</c:v>
                </c:pt>
                <c:pt idx="133">
                  <c:v>105.02973187993553</c:v>
                </c:pt>
                <c:pt idx="134">
                  <c:v>107.85214438472595</c:v>
                </c:pt>
                <c:pt idx="135">
                  <c:v>104.17083274585863</c:v>
                </c:pt>
                <c:pt idx="136">
                  <c:v>108.45293526379932</c:v>
                </c:pt>
                <c:pt idx="137">
                  <c:v>108.4967901721437</c:v>
                </c:pt>
                <c:pt idx="138">
                  <c:v>116.11809818574994</c:v>
                </c:pt>
                <c:pt idx="139">
                  <c:v>117.72997477194666</c:v>
                </c:pt>
                <c:pt idx="140">
                  <c:v>111.62617808498709</c:v>
                </c:pt>
                <c:pt idx="141">
                  <c:v>104.52842506930369</c:v>
                </c:pt>
                <c:pt idx="142">
                  <c:v>98.860417997308303</c:v>
                </c:pt>
                <c:pt idx="143">
                  <c:v>96.623700190916082</c:v>
                </c:pt>
                <c:pt idx="144">
                  <c:v>92.079953406267194</c:v>
                </c:pt>
                <c:pt idx="145">
                  <c:v>89.652359470376709</c:v>
                </c:pt>
                <c:pt idx="146">
                  <c:v>91.30122974295395</c:v>
                </c:pt>
                <c:pt idx="147">
                  <c:v>92.341380909360453</c:v>
                </c:pt>
                <c:pt idx="148">
                  <c:v>93.190263178470872</c:v>
                </c:pt>
                <c:pt idx="149">
                  <c:v>87.327491224116073</c:v>
                </c:pt>
                <c:pt idx="150">
                  <c:v>87.032474762359513</c:v>
                </c:pt>
                <c:pt idx="151">
                  <c:v>94.346922244251687</c:v>
                </c:pt>
                <c:pt idx="152">
                  <c:v>104.69299150806536</c:v>
                </c:pt>
                <c:pt idx="153">
                  <c:v>117.85969865243509</c:v>
                </c:pt>
                <c:pt idx="154">
                  <c:v>130.62864355975231</c:v>
                </c:pt>
                <c:pt idx="155">
                  <c:v>138.60407346819403</c:v>
                </c:pt>
                <c:pt idx="156">
                  <c:v>136.99376586466369</c:v>
                </c:pt>
                <c:pt idx="157">
                  <c:v>146.57158197502633</c:v>
                </c:pt>
                <c:pt idx="158">
                  <c:v>148.51785123689632</c:v>
                </c:pt>
                <c:pt idx="159">
                  <c:v>134.88181032838034</c:v>
                </c:pt>
                <c:pt idx="160">
                  <c:v>131.36956656210074</c:v>
                </c:pt>
                <c:pt idx="161">
                  <c:v>151.87622158163643</c:v>
                </c:pt>
                <c:pt idx="162">
                  <c:v>152.96400788978914</c:v>
                </c:pt>
                <c:pt idx="163">
                  <c:v>137.38843680701015</c:v>
                </c:pt>
                <c:pt idx="164">
                  <c:v>124.84196779719706</c:v>
                </c:pt>
                <c:pt idx="165">
                  <c:v>119.10226450338915</c:v>
                </c:pt>
                <c:pt idx="166">
                  <c:v>119.37472767887479</c:v>
                </c:pt>
                <c:pt idx="167">
                  <c:v>113.13832372096206</c:v>
                </c:pt>
                <c:pt idx="168">
                  <c:v>102.06527601665118</c:v>
                </c:pt>
                <c:pt idx="169">
                  <c:v>102.10731170759666</c:v>
                </c:pt>
                <c:pt idx="170">
                  <c:v>102.37033760997825</c:v>
                </c:pt>
                <c:pt idx="171">
                  <c:v>103.68126724100377</c:v>
                </c:pt>
                <c:pt idx="172">
                  <c:v>104.45862300117638</c:v>
                </c:pt>
                <c:pt idx="173">
                  <c:v>99.829897350063717</c:v>
                </c:pt>
                <c:pt idx="174">
                  <c:v>95.694893295289631</c:v>
                </c:pt>
                <c:pt idx="175">
                  <c:v>97.154637792943603</c:v>
                </c:pt>
                <c:pt idx="176">
                  <c:v>100.00518908176346</c:v>
                </c:pt>
                <c:pt idx="177">
                  <c:v>119.9247894923176</c:v>
                </c:pt>
                <c:pt idx="178">
                  <c:v>132.72329835082883</c:v>
                </c:pt>
                <c:pt idx="179">
                  <c:v>140.68975553965518</c:v>
                </c:pt>
                <c:pt idx="180">
                  <c:v>146.82313941543123</c:v>
                </c:pt>
                <c:pt idx="181">
                  <c:v>144.62450828541571</c:v>
                </c:pt>
                <c:pt idx="182">
                  <c:v>152.11851448533943</c:v>
                </c:pt>
                <c:pt idx="183">
                  <c:v>123.4838334423677</c:v>
                </c:pt>
                <c:pt idx="184">
                  <c:v>111.70269527857157</c:v>
                </c:pt>
                <c:pt idx="185">
                  <c:v>109.15395825552149</c:v>
                </c:pt>
                <c:pt idx="186">
                  <c:v>113.32707334963592</c:v>
                </c:pt>
                <c:pt idx="187">
                  <c:v>112.15293463552167</c:v>
                </c:pt>
                <c:pt idx="188">
                  <c:v>111.33072301076071</c:v>
                </c:pt>
                <c:pt idx="189">
                  <c:v>101.41005624771464</c:v>
                </c:pt>
                <c:pt idx="190">
                  <c:v>94.302448478756347</c:v>
                </c:pt>
                <c:pt idx="191">
                  <c:v>88.573950631433533</c:v>
                </c:pt>
                <c:pt idx="192">
                  <c:v>82.717131262012771</c:v>
                </c:pt>
                <c:pt idx="193">
                  <c:v>82.994358352698143</c:v>
                </c:pt>
                <c:pt idx="194">
                  <c:v>84.478942060380348</c:v>
                </c:pt>
                <c:pt idx="195">
                  <c:v>81.556179721902353</c:v>
                </c:pt>
                <c:pt idx="196">
                  <c:v>81.037389387882939</c:v>
                </c:pt>
                <c:pt idx="197">
                  <c:v>77.026470964199902</c:v>
                </c:pt>
                <c:pt idx="198">
                  <c:v>75.781826822191164</c:v>
                </c:pt>
                <c:pt idx="199">
                  <c:v>79.731635251538037</c:v>
                </c:pt>
                <c:pt idx="200">
                  <c:v>84.641730963944923</c:v>
                </c:pt>
                <c:pt idx="201">
                  <c:v>93.974557438710761</c:v>
                </c:pt>
                <c:pt idx="202">
                  <c:v>97.653589316494305</c:v>
                </c:pt>
                <c:pt idx="203">
                  <c:v>96.916589131591394</c:v>
                </c:pt>
                <c:pt idx="204">
                  <c:v>97.137032281738598</c:v>
                </c:pt>
                <c:pt idx="205">
                  <c:v>101.63176474991619</c:v>
                </c:pt>
                <c:pt idx="206">
                  <c:v>95.986597738949499</c:v>
                </c:pt>
                <c:pt idx="207">
                  <c:v>89.830842724535358</c:v>
                </c:pt>
                <c:pt idx="208">
                  <c:v>90.140735843129704</c:v>
                </c:pt>
                <c:pt idx="209">
                  <c:v>100.87331752878028</c:v>
                </c:pt>
                <c:pt idx="210">
                  <c:v>109.55650651517185</c:v>
                </c:pt>
                <c:pt idx="211">
                  <c:v>108.94139457113437</c:v>
                </c:pt>
                <c:pt idx="212">
                  <c:v>102.60321670374174</c:v>
                </c:pt>
                <c:pt idx="213">
                  <c:v>95.988271575703664</c:v>
                </c:pt>
                <c:pt idx="214">
                  <c:v>88.647822088308089</c:v>
                </c:pt>
                <c:pt idx="215">
                  <c:v>86.37030244334214</c:v>
                </c:pt>
                <c:pt idx="216">
                  <c:v>81.584147874284113</c:v>
                </c:pt>
                <c:pt idx="217">
                  <c:v>78.183199849217189</c:v>
                </c:pt>
                <c:pt idx="218">
                  <c:v>79.796799170480853</c:v>
                </c:pt>
                <c:pt idx="219">
                  <c:v>82.719668333682918</c:v>
                </c:pt>
                <c:pt idx="220">
                  <c:v>81.505837972553707</c:v>
                </c:pt>
                <c:pt idx="221">
                  <c:v>78.141533805172088</c:v>
                </c:pt>
                <c:pt idx="222">
                  <c:v>77.077048978233663</c:v>
                </c:pt>
                <c:pt idx="223">
                  <c:v>77.732106669829648</c:v>
                </c:pt>
                <c:pt idx="224">
                  <c:v>81.791380357157976</c:v>
                </c:pt>
                <c:pt idx="225">
                  <c:v>94.150124231090189</c:v>
                </c:pt>
                <c:pt idx="226">
                  <c:v>96.899587276029038</c:v>
                </c:pt>
                <c:pt idx="227">
                  <c:v>69.859962172478646</c:v>
                </c:pt>
                <c:pt idx="228">
                  <c:v>103.68790182170703</c:v>
                </c:pt>
                <c:pt idx="229">
                  <c:v>110.97325968537314</c:v>
                </c:pt>
                <c:pt idx="230">
                  <c:v>110.54905751453911</c:v>
                </c:pt>
                <c:pt idx="231">
                  <c:v>112.43428464085621</c:v>
                </c:pt>
                <c:pt idx="232">
                  <c:v>107.64488741390115</c:v>
                </c:pt>
                <c:pt idx="233">
                  <c:v>109.27411184874717</c:v>
                </c:pt>
                <c:pt idx="234">
                  <c:v>119.00792148840652</c:v>
                </c:pt>
                <c:pt idx="235">
                  <c:v>111.50981314990867</c:v>
                </c:pt>
                <c:pt idx="236">
                  <c:v>104.04844288429808</c:v>
                </c:pt>
                <c:pt idx="237">
                  <c:v>94.026234946614082</c:v>
                </c:pt>
                <c:pt idx="238">
                  <c:v>87.043256919227304</c:v>
                </c:pt>
                <c:pt idx="239">
                  <c:v>80.807796578437078</c:v>
                </c:pt>
                <c:pt idx="240">
                  <c:v>73.661464883930691</c:v>
                </c:pt>
                <c:pt idx="241">
                  <c:v>74.828588196785674</c:v>
                </c:pt>
                <c:pt idx="242">
                  <c:v>16.783732020145525</c:v>
                </c:pt>
                <c:pt idx="243">
                  <c:v>1.6083989407382975E-4</c:v>
                </c:pt>
                <c:pt idx="244">
                  <c:v>1.249769628159707E-4</c:v>
                </c:pt>
                <c:pt idx="245">
                  <c:v>1.2567924016224668E-4</c:v>
                </c:pt>
                <c:pt idx="246">
                  <c:v>1.2600289295234163E-4</c:v>
                </c:pt>
                <c:pt idx="247">
                  <c:v>1.2649506286203065E-4</c:v>
                </c:pt>
                <c:pt idx="248">
                  <c:v>1.2444924706609997E-4</c:v>
                </c:pt>
                <c:pt idx="249">
                  <c:v>1.2054936710665367E-4</c:v>
                </c:pt>
                <c:pt idx="250">
                  <c:v>1.119025501129475E-4</c:v>
                </c:pt>
                <c:pt idx="251">
                  <c:v>1.1592831602724091E-4</c:v>
                </c:pt>
                <c:pt idx="252">
                  <c:v>1.3648972043012547E-4</c:v>
                </c:pt>
                <c:pt idx="253">
                  <c:v>1.411652282057788E-4</c:v>
                </c:pt>
                <c:pt idx="254">
                  <c:v>1.4376159718843567E-4</c:v>
                </c:pt>
                <c:pt idx="255">
                  <c:v>1.4146226778299101E-4</c:v>
                </c:pt>
                <c:pt idx="256">
                  <c:v>1.4207570596146393E-4</c:v>
                </c:pt>
                <c:pt idx="257">
                  <c:v>1.4188748473752285E-4</c:v>
                </c:pt>
                <c:pt idx="258">
                  <c:v>1.4161672911853267E-4</c:v>
                </c:pt>
                <c:pt idx="259">
                  <c:v>1.4116082089775842E-4</c:v>
                </c:pt>
                <c:pt idx="260">
                  <c:v>1.4416897245987645E-4</c:v>
                </c:pt>
                <c:pt idx="261">
                  <c:v>1.3679300975239536E-4</c:v>
                </c:pt>
                <c:pt idx="262">
                  <c:v>1.1815692273061015E-4</c:v>
                </c:pt>
                <c:pt idx="263">
                  <c:v>6.7842731812184214</c:v>
                </c:pt>
                <c:pt idx="264">
                  <c:v>74.785451642138568</c:v>
                </c:pt>
                <c:pt idx="265">
                  <c:v>72.699426821630155</c:v>
                </c:pt>
                <c:pt idx="266">
                  <c:v>76.162627353620124</c:v>
                </c:pt>
                <c:pt idx="267">
                  <c:v>73.794651395973389</c:v>
                </c:pt>
                <c:pt idx="268">
                  <c:v>74.525601141953487</c:v>
                </c:pt>
                <c:pt idx="269">
                  <c:v>72.003265824644018</c:v>
                </c:pt>
                <c:pt idx="270">
                  <c:v>64.466830533577351</c:v>
                </c:pt>
                <c:pt idx="271">
                  <c:v>63.638471615885891</c:v>
                </c:pt>
                <c:pt idx="272">
                  <c:v>65.053538202065155</c:v>
                </c:pt>
                <c:pt idx="273">
                  <c:v>71.719100991753038</c:v>
                </c:pt>
                <c:pt idx="274">
                  <c:v>77.068616207353315</c:v>
                </c:pt>
                <c:pt idx="275">
                  <c:v>79.555547047636693</c:v>
                </c:pt>
                <c:pt idx="276">
                  <c:v>80.893616307781699</c:v>
                </c:pt>
                <c:pt idx="277">
                  <c:v>76.66622544321622</c:v>
                </c:pt>
                <c:pt idx="278">
                  <c:v>80.954236051330113</c:v>
                </c:pt>
                <c:pt idx="279">
                  <c:v>79.591799216359874</c:v>
                </c:pt>
                <c:pt idx="280">
                  <c:v>84.13582339056282</c:v>
                </c:pt>
                <c:pt idx="281">
                  <c:v>86.32607617163535</c:v>
                </c:pt>
                <c:pt idx="282">
                  <c:v>92.100996539328008</c:v>
                </c:pt>
                <c:pt idx="283">
                  <c:v>93.66025015686813</c:v>
                </c:pt>
                <c:pt idx="284">
                  <c:v>83.643605952552974</c:v>
                </c:pt>
                <c:pt idx="285">
                  <c:v>80.337483259215162</c:v>
                </c:pt>
                <c:pt idx="286">
                  <c:v>71.771583414660526</c:v>
                </c:pt>
                <c:pt idx="287">
                  <c:v>66.592697804786383</c:v>
                </c:pt>
                <c:pt idx="288">
                  <c:v>63.423145373090357</c:v>
                </c:pt>
                <c:pt idx="289">
                  <c:v>58.976549530485201</c:v>
                </c:pt>
                <c:pt idx="290">
                  <c:v>56.584181123923024</c:v>
                </c:pt>
                <c:pt idx="291">
                  <c:v>56.663527852903322</c:v>
                </c:pt>
                <c:pt idx="292">
                  <c:v>58.156146624977275</c:v>
                </c:pt>
                <c:pt idx="293">
                  <c:v>56.411218385056642</c:v>
                </c:pt>
                <c:pt idx="294">
                  <c:v>53.960033586799653</c:v>
                </c:pt>
                <c:pt idx="295">
                  <c:v>52.867587298166029</c:v>
                </c:pt>
                <c:pt idx="296">
                  <c:v>51.313021516228488</c:v>
                </c:pt>
                <c:pt idx="297">
                  <c:v>59.505542127565917</c:v>
                </c:pt>
                <c:pt idx="298">
                  <c:v>68.386378527239344</c:v>
                </c:pt>
                <c:pt idx="299">
                  <c:v>73.407821210518549</c:v>
                </c:pt>
                <c:pt idx="300">
                  <c:v>71.260708811610655</c:v>
                </c:pt>
                <c:pt idx="301">
                  <c:v>70.193572206575226</c:v>
                </c:pt>
                <c:pt idx="302">
                  <c:v>74.831766881142769</c:v>
                </c:pt>
                <c:pt idx="303">
                  <c:v>71.789324914607477</c:v>
                </c:pt>
                <c:pt idx="304">
                  <c:v>69.900831600345029</c:v>
                </c:pt>
                <c:pt idx="305">
                  <c:v>72.607421035796278</c:v>
                </c:pt>
                <c:pt idx="306">
                  <c:v>80.171302055976625</c:v>
                </c:pt>
                <c:pt idx="307">
                  <c:v>79.313668866394451</c:v>
                </c:pt>
                <c:pt idx="308">
                  <c:v>72.632422498817633</c:v>
                </c:pt>
                <c:pt idx="309">
                  <c:v>66.863621209118193</c:v>
                </c:pt>
                <c:pt idx="310">
                  <c:v>63.597441346601798</c:v>
                </c:pt>
                <c:pt idx="311">
                  <c:v>59.879202112493523</c:v>
                </c:pt>
                <c:pt idx="312">
                  <c:v>56.854402700440652</c:v>
                </c:pt>
                <c:pt idx="313">
                  <c:v>55.17421012273298</c:v>
                </c:pt>
                <c:pt idx="314">
                  <c:v>56.264258446375663</c:v>
                </c:pt>
                <c:pt idx="315">
                  <c:v>56.031578248441022</c:v>
                </c:pt>
                <c:pt idx="316">
                  <c:v>57.238742855612692</c:v>
                </c:pt>
                <c:pt idx="317">
                  <c:v>57.556629127088954</c:v>
                </c:pt>
                <c:pt idx="318">
                  <c:v>54.044404363610155</c:v>
                </c:pt>
                <c:pt idx="319">
                  <c:v>56.799727987369245</c:v>
                </c:pt>
                <c:pt idx="320">
                  <c:v>61.813550339463809</c:v>
                </c:pt>
                <c:pt idx="321">
                  <c:v>70.748739451008973</c:v>
                </c:pt>
                <c:pt idx="322">
                  <c:v>78.231981099914151</c:v>
                </c:pt>
                <c:pt idx="323">
                  <c:v>82.631248316918018</c:v>
                </c:pt>
                <c:pt idx="324">
                  <c:v>82.400529827478408</c:v>
                </c:pt>
                <c:pt idx="325">
                  <c:v>75.419950424994582</c:v>
                </c:pt>
                <c:pt idx="326">
                  <c:v>78.107417135211321</c:v>
                </c:pt>
                <c:pt idx="327">
                  <c:v>82.163611213259003</c:v>
                </c:pt>
                <c:pt idx="328">
                  <c:v>83.249345427354143</c:v>
                </c:pt>
                <c:pt idx="329">
                  <c:v>90.647325434675437</c:v>
                </c:pt>
                <c:pt idx="330">
                  <c:v>94.625378420868017</c:v>
                </c:pt>
                <c:pt idx="331">
                  <c:v>91.311350867434271</c:v>
                </c:pt>
                <c:pt idx="332">
                  <c:v>92.164949524242559</c:v>
                </c:pt>
                <c:pt idx="333">
                  <c:v>85.754887650263626</c:v>
                </c:pt>
                <c:pt idx="334">
                  <c:v>84.864104296377761</c:v>
                </c:pt>
                <c:pt idx="335">
                  <c:v>78.772861646876166</c:v>
                </c:pt>
                <c:pt idx="336">
                  <c:v>76.411292078699717</c:v>
                </c:pt>
                <c:pt idx="337">
                  <c:v>73.686965698042584</c:v>
                </c:pt>
                <c:pt idx="338">
                  <c:v>75.01873452319893</c:v>
                </c:pt>
                <c:pt idx="339">
                  <c:v>69.589114347090941</c:v>
                </c:pt>
                <c:pt idx="340">
                  <c:v>71.094282350464752</c:v>
                </c:pt>
                <c:pt idx="341">
                  <c:v>68.98042748559952</c:v>
                </c:pt>
                <c:pt idx="342">
                  <c:v>64.628224444534254</c:v>
                </c:pt>
                <c:pt idx="343">
                  <c:v>68.503191696756133</c:v>
                </c:pt>
                <c:pt idx="344">
                  <c:v>72.478991635128395</c:v>
                </c:pt>
                <c:pt idx="345">
                  <c:v>74.897442866791735</c:v>
                </c:pt>
                <c:pt idx="346">
                  <c:v>82.934311872068093</c:v>
                </c:pt>
                <c:pt idx="347">
                  <c:v>84.506740820118836</c:v>
                </c:pt>
                <c:pt idx="348">
                  <c:v>92.425128417475591</c:v>
                </c:pt>
                <c:pt idx="349">
                  <c:v>87.983021728782276</c:v>
                </c:pt>
                <c:pt idx="350">
                  <c:v>88.756377969310293</c:v>
                </c:pt>
                <c:pt idx="351">
                  <c:v>86.707671569747902</c:v>
                </c:pt>
                <c:pt idx="352">
                  <c:v>82.185101869649017</c:v>
                </c:pt>
                <c:pt idx="353">
                  <c:v>88.548192257112447</c:v>
                </c:pt>
                <c:pt idx="354">
                  <c:v>94.662212117003335</c:v>
                </c:pt>
                <c:pt idx="355">
                  <c:v>96.500657548829906</c:v>
                </c:pt>
                <c:pt idx="356">
                  <c:v>87.322740217028382</c:v>
                </c:pt>
                <c:pt idx="357">
                  <c:v>80.115569082502205</c:v>
                </c:pt>
                <c:pt idx="358">
                  <c:v>80.022454274932585</c:v>
                </c:pt>
                <c:pt idx="359">
                  <c:v>75.95967889961176</c:v>
                </c:pt>
                <c:pt idx="360">
                  <c:v>70.815965501490979</c:v>
                </c:pt>
                <c:pt idx="361">
                  <c:v>68.324701366281275</c:v>
                </c:pt>
                <c:pt idx="362">
                  <c:v>69.8166101387542</c:v>
                </c:pt>
                <c:pt idx="363">
                  <c:v>71.286765098425903</c:v>
                </c:pt>
                <c:pt idx="364">
                  <c:v>71.071276721196554</c:v>
                </c:pt>
                <c:pt idx="365">
                  <c:v>68.760543241113311</c:v>
                </c:pt>
                <c:pt idx="366">
                  <c:v>63.067052615764716</c:v>
                </c:pt>
                <c:pt idx="367">
                  <c:v>66.034977631621018</c:v>
                </c:pt>
                <c:pt idx="368">
                  <c:v>69.917853083511218</c:v>
                </c:pt>
                <c:pt idx="369">
                  <c:v>78.219508837484739</c:v>
                </c:pt>
                <c:pt idx="370">
                  <c:v>81.469885318696754</c:v>
                </c:pt>
                <c:pt idx="371">
                  <c:v>85.233383795253445</c:v>
                </c:pt>
                <c:pt idx="372">
                  <c:v>88.56418371838086</c:v>
                </c:pt>
                <c:pt idx="373">
                  <c:v>86.36031438115316</c:v>
                </c:pt>
                <c:pt idx="374">
                  <c:v>84.827595074447601</c:v>
                </c:pt>
                <c:pt idx="375">
                  <c:v>80.935693424083269</c:v>
                </c:pt>
                <c:pt idx="376">
                  <c:v>83.065524728481677</c:v>
                </c:pt>
                <c:pt idx="377">
                  <c:v>93.529726208677275</c:v>
                </c:pt>
                <c:pt idx="378">
                  <c:v>98.576201563633077</c:v>
                </c:pt>
                <c:pt idx="379">
                  <c:v>99.451331831872992</c:v>
                </c:pt>
                <c:pt idx="380">
                  <c:v>95.146664879122255</c:v>
                </c:pt>
                <c:pt idx="381">
                  <c:v>86.328914020046412</c:v>
                </c:pt>
                <c:pt idx="382">
                  <c:v>83.116621771192399</c:v>
                </c:pt>
                <c:pt idx="383">
                  <c:v>76.899954615383947</c:v>
                </c:pt>
                <c:pt idx="384">
                  <c:v>71.923823141391225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2-44CD-A5C6-F2CBB1F465F6}"/>
            </c:ext>
          </c:extLst>
        </c:ser>
        <c:ser>
          <c:idx val="1"/>
          <c:order val="3"/>
          <c:tx>
            <c:v>Т_Нагр</c:v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2">
                  <a:lumMod val="60000"/>
                  <a:lumOff val="40000"/>
                </a:schemeClr>
              </a:solidFill>
              <a:miter lim="800000"/>
            </a:ln>
          </c:spPr>
          <c:invertIfNegative val="0"/>
          <c:val>
            <c:numRef>
              <c:f>'ВЛ-110кВ_СТЭЦ-ПС_Мера'!$Q$14:$Q$398</c:f>
              <c:numCache>
                <c:formatCode>#,##0.00</c:formatCode>
                <c:ptCount val="385"/>
                <c:pt idx="0">
                  <c:v>8.3596872362666646E-5</c:v>
                </c:pt>
                <c:pt idx="1">
                  <c:v>8.4954893696296275E-5</c:v>
                </c:pt>
                <c:pt idx="2">
                  <c:v>8.57468391185185E-5</c:v>
                </c:pt>
                <c:pt idx="3">
                  <c:v>8.3792141316740712E-5</c:v>
                </c:pt>
                <c:pt idx="4">
                  <c:v>8.4046015895999972E-5</c:v>
                </c:pt>
                <c:pt idx="5">
                  <c:v>8.4253421000018492E-5</c:v>
                </c:pt>
                <c:pt idx="6">
                  <c:v>8.4715253936462926E-5</c:v>
                </c:pt>
                <c:pt idx="7">
                  <c:v>8.5073213133351832E-5</c:v>
                </c:pt>
                <c:pt idx="8">
                  <c:v>8.4651417721499995E-5</c:v>
                </c:pt>
                <c:pt idx="9">
                  <c:v>8.4765801400462937E-5</c:v>
                </c:pt>
                <c:pt idx="10">
                  <c:v>7.8807822649185161E-5</c:v>
                </c:pt>
                <c:pt idx="11">
                  <c:v>8.9934955880296272E-5</c:v>
                </c:pt>
                <c:pt idx="12">
                  <c:v>9.5129705889185175E-5</c:v>
                </c:pt>
                <c:pt idx="13">
                  <c:v>9.5514306876462969E-5</c:v>
                </c:pt>
                <c:pt idx="14">
                  <c:v>9.5011381248074047E-5</c:v>
                </c:pt>
                <c:pt idx="15">
                  <c:v>9.1603018214240727E-5</c:v>
                </c:pt>
                <c:pt idx="16">
                  <c:v>9.2313793048166642E-5</c:v>
                </c:pt>
                <c:pt idx="17">
                  <c:v>9.3644446394240731E-5</c:v>
                </c:pt>
                <c:pt idx="18">
                  <c:v>9.4614818616962939E-5</c:v>
                </c:pt>
                <c:pt idx="19">
                  <c:v>9.4503006005999991E-5</c:v>
                </c:pt>
                <c:pt idx="20">
                  <c:v>9.5365987731129613E-5</c:v>
                </c:pt>
                <c:pt idx="21">
                  <c:v>9.8181670080666641E-5</c:v>
                </c:pt>
                <c:pt idx="22">
                  <c:v>9.9206927893499963E-5</c:v>
                </c:pt>
                <c:pt idx="23">
                  <c:v>1.0312640642400001E-4</c:v>
                </c:pt>
                <c:pt idx="24">
                  <c:v>9.3029141053499969E-5</c:v>
                </c:pt>
                <c:pt idx="25">
                  <c:v>8.0183011492018506E-5</c:v>
                </c:pt>
                <c:pt idx="26">
                  <c:v>8.3679440182240724E-5</c:v>
                </c:pt>
                <c:pt idx="27">
                  <c:v>0.56505738715555731</c:v>
                </c:pt>
                <c:pt idx="28">
                  <c:v>67.564847557428678</c:v>
                </c:pt>
                <c:pt idx="29">
                  <c:v>71.422926307015913</c:v>
                </c:pt>
                <c:pt idx="30">
                  <c:v>67.472334934563747</c:v>
                </c:pt>
                <c:pt idx="31">
                  <c:v>69.779169191632562</c:v>
                </c:pt>
                <c:pt idx="32">
                  <c:v>74.508313061766557</c:v>
                </c:pt>
                <c:pt idx="33">
                  <c:v>82.983599863724109</c:v>
                </c:pt>
                <c:pt idx="34">
                  <c:v>90.907066177926694</c:v>
                </c:pt>
                <c:pt idx="35">
                  <c:v>95.035431607378797</c:v>
                </c:pt>
                <c:pt idx="36">
                  <c:v>92.361320921865584</c:v>
                </c:pt>
                <c:pt idx="37">
                  <c:v>89.049359728082024</c:v>
                </c:pt>
                <c:pt idx="38">
                  <c:v>91.631714890467904</c:v>
                </c:pt>
                <c:pt idx="39">
                  <c:v>91.753332720324536</c:v>
                </c:pt>
                <c:pt idx="40">
                  <c:v>94.529776428211918</c:v>
                </c:pt>
                <c:pt idx="41">
                  <c:v>96.170419171337798</c:v>
                </c:pt>
                <c:pt idx="42">
                  <c:v>97.815907551106591</c:v>
                </c:pt>
                <c:pt idx="43">
                  <c:v>88.273206400150812</c:v>
                </c:pt>
                <c:pt idx="44">
                  <c:v>93.09344247365101</c:v>
                </c:pt>
                <c:pt idx="45">
                  <c:v>86.746146962036846</c:v>
                </c:pt>
                <c:pt idx="46">
                  <c:v>81.487675760130074</c:v>
                </c:pt>
                <c:pt idx="47">
                  <c:v>77.203920216812989</c:v>
                </c:pt>
                <c:pt idx="48">
                  <c:v>71.853353237144034</c:v>
                </c:pt>
                <c:pt idx="49">
                  <c:v>70.466412221420882</c:v>
                </c:pt>
                <c:pt idx="50">
                  <c:v>71.708970259274039</c:v>
                </c:pt>
                <c:pt idx="51">
                  <c:v>71.318164658735384</c:v>
                </c:pt>
                <c:pt idx="52">
                  <c:v>74.504213970464804</c:v>
                </c:pt>
                <c:pt idx="53">
                  <c:v>75.038151145311772</c:v>
                </c:pt>
                <c:pt idx="54">
                  <c:v>68.153909923299466</c:v>
                </c:pt>
                <c:pt idx="55">
                  <c:v>72.466086429237066</c:v>
                </c:pt>
                <c:pt idx="56">
                  <c:v>77.54236942543524</c:v>
                </c:pt>
                <c:pt idx="57">
                  <c:v>86.3338113211923</c:v>
                </c:pt>
                <c:pt idx="58">
                  <c:v>93.157969214115113</c:v>
                </c:pt>
                <c:pt idx="59">
                  <c:v>95.457353493659994</c:v>
                </c:pt>
                <c:pt idx="60">
                  <c:v>94.058891769361921</c:v>
                </c:pt>
                <c:pt idx="61">
                  <c:v>94.335564183308335</c:v>
                </c:pt>
                <c:pt idx="62">
                  <c:v>99.261434022960458</c:v>
                </c:pt>
                <c:pt idx="63">
                  <c:v>96.700841003873109</c:v>
                </c:pt>
                <c:pt idx="64">
                  <c:v>98.794889528828151</c:v>
                </c:pt>
                <c:pt idx="65">
                  <c:v>98.137281370602224</c:v>
                </c:pt>
                <c:pt idx="66">
                  <c:v>100.76236186629458</c:v>
                </c:pt>
                <c:pt idx="67">
                  <c:v>99.29102507723465</c:v>
                </c:pt>
                <c:pt idx="68">
                  <c:v>93.371791050057283</c:v>
                </c:pt>
                <c:pt idx="69">
                  <c:v>86.250113462159504</c:v>
                </c:pt>
                <c:pt idx="70">
                  <c:v>82.448071206589503</c:v>
                </c:pt>
                <c:pt idx="71">
                  <c:v>78.592858948806125</c:v>
                </c:pt>
                <c:pt idx="72">
                  <c:v>71.531008465215493</c:v>
                </c:pt>
                <c:pt idx="73">
                  <c:v>70.237625596593517</c:v>
                </c:pt>
                <c:pt idx="74">
                  <c:v>72.769146626682783</c:v>
                </c:pt>
                <c:pt idx="75">
                  <c:v>71.722319934641263</c:v>
                </c:pt>
                <c:pt idx="76">
                  <c:v>73.025724325621226</c:v>
                </c:pt>
                <c:pt idx="77">
                  <c:v>71.525809722495438</c:v>
                </c:pt>
                <c:pt idx="78">
                  <c:v>65.913234449126776</c:v>
                </c:pt>
                <c:pt idx="79">
                  <c:v>66.144494124572631</c:v>
                </c:pt>
                <c:pt idx="80">
                  <c:v>73.536835658330546</c:v>
                </c:pt>
                <c:pt idx="81">
                  <c:v>82.691295163398479</c:v>
                </c:pt>
                <c:pt idx="82">
                  <c:v>92.931357314573049</c:v>
                </c:pt>
                <c:pt idx="83">
                  <c:v>95.78433811112231</c:v>
                </c:pt>
                <c:pt idx="84">
                  <c:v>94.587549159955728</c:v>
                </c:pt>
                <c:pt idx="85">
                  <c:v>93.573178620853483</c:v>
                </c:pt>
                <c:pt idx="86">
                  <c:v>93.279852751790798</c:v>
                </c:pt>
                <c:pt idx="87">
                  <c:v>95.599696595959159</c:v>
                </c:pt>
                <c:pt idx="88">
                  <c:v>95.305032488175641</c:v>
                </c:pt>
                <c:pt idx="89">
                  <c:v>96.212177481610141</c:v>
                </c:pt>
                <c:pt idx="90">
                  <c:v>95.81169023038791</c:v>
                </c:pt>
                <c:pt idx="91">
                  <c:v>98.888370262718411</c:v>
                </c:pt>
                <c:pt idx="92">
                  <c:v>94.228646217904057</c:v>
                </c:pt>
                <c:pt idx="93">
                  <c:v>89.641013768868234</c:v>
                </c:pt>
                <c:pt idx="94">
                  <c:v>85.439149313088677</c:v>
                </c:pt>
                <c:pt idx="95">
                  <c:v>82.763377378569331</c:v>
                </c:pt>
                <c:pt idx="96">
                  <c:v>76.924022040619178</c:v>
                </c:pt>
                <c:pt idx="97">
                  <c:v>74.828040944493409</c:v>
                </c:pt>
                <c:pt idx="98">
                  <c:v>76.667933088326649</c:v>
                </c:pt>
                <c:pt idx="99">
                  <c:v>76.283407746975911</c:v>
                </c:pt>
                <c:pt idx="100">
                  <c:v>76.715517098452921</c:v>
                </c:pt>
                <c:pt idx="101">
                  <c:v>76.221335457036474</c:v>
                </c:pt>
                <c:pt idx="102">
                  <c:v>69.798961728640563</c:v>
                </c:pt>
                <c:pt idx="103">
                  <c:v>69.569934815899174</c:v>
                </c:pt>
                <c:pt idx="104">
                  <c:v>69.573505531552414</c:v>
                </c:pt>
                <c:pt idx="105">
                  <c:v>71.647648858349854</c:v>
                </c:pt>
                <c:pt idx="106">
                  <c:v>77.84819760987574</c:v>
                </c:pt>
                <c:pt idx="107">
                  <c:v>87.614846886609726</c:v>
                </c:pt>
                <c:pt idx="108">
                  <c:v>79.839388711193379</c:v>
                </c:pt>
                <c:pt idx="109">
                  <c:v>86.076175431097809</c:v>
                </c:pt>
                <c:pt idx="110">
                  <c:v>83.861527380197344</c:v>
                </c:pt>
                <c:pt idx="111">
                  <c:v>84.024652541979691</c:v>
                </c:pt>
                <c:pt idx="112">
                  <c:v>86.106617318719245</c:v>
                </c:pt>
                <c:pt idx="113">
                  <c:v>87.679464181309513</c:v>
                </c:pt>
                <c:pt idx="114">
                  <c:v>89.547815478566534</c:v>
                </c:pt>
                <c:pt idx="115">
                  <c:v>92.300431076284411</c:v>
                </c:pt>
                <c:pt idx="116">
                  <c:v>86.527565691514866</c:v>
                </c:pt>
                <c:pt idx="117">
                  <c:v>79.870131149500068</c:v>
                </c:pt>
                <c:pt idx="118">
                  <c:v>78.416052931435814</c:v>
                </c:pt>
                <c:pt idx="119">
                  <c:v>66.76706943464599</c:v>
                </c:pt>
                <c:pt idx="120">
                  <c:v>64.402671009892174</c:v>
                </c:pt>
                <c:pt idx="121">
                  <c:v>61.865629408990166</c:v>
                </c:pt>
                <c:pt idx="122">
                  <c:v>63.335206103638512</c:v>
                </c:pt>
                <c:pt idx="123">
                  <c:v>63.731251656960154</c:v>
                </c:pt>
                <c:pt idx="124">
                  <c:v>65.272775901509576</c:v>
                </c:pt>
                <c:pt idx="125">
                  <c:v>65.127057775706248</c:v>
                </c:pt>
                <c:pt idx="126">
                  <c:v>62.687652887548595</c:v>
                </c:pt>
                <c:pt idx="127">
                  <c:v>63.86096057102295</c:v>
                </c:pt>
                <c:pt idx="128">
                  <c:v>64.964361454848728</c:v>
                </c:pt>
                <c:pt idx="129">
                  <c:v>68.799062995059828</c:v>
                </c:pt>
                <c:pt idx="130">
                  <c:v>72.46050369278592</c:v>
                </c:pt>
                <c:pt idx="131">
                  <c:v>73.70043384726425</c:v>
                </c:pt>
                <c:pt idx="132">
                  <c:v>74.805621231032077</c:v>
                </c:pt>
                <c:pt idx="133">
                  <c:v>72.741618682237544</c:v>
                </c:pt>
                <c:pt idx="134">
                  <c:v>74.689104399755081</c:v>
                </c:pt>
                <c:pt idx="135">
                  <c:v>72.14891541134638</c:v>
                </c:pt>
                <c:pt idx="136">
                  <c:v>75.103618128886637</c:v>
                </c:pt>
                <c:pt idx="137">
                  <c:v>75.133875182921997</c:v>
                </c:pt>
                <c:pt idx="138">
                  <c:v>80.391068370726245</c:v>
                </c:pt>
                <c:pt idx="139">
                  <c:v>81.502688506618924</c:v>
                </c:pt>
                <c:pt idx="140">
                  <c:v>77.292776628359135</c:v>
                </c:pt>
                <c:pt idx="141">
                  <c:v>72.395683506757052</c:v>
                </c:pt>
                <c:pt idx="142">
                  <c:v>68.483746912127231</c:v>
                </c:pt>
                <c:pt idx="143">
                  <c:v>66.939687636341006</c:v>
                </c:pt>
                <c:pt idx="144">
                  <c:v>63.802453353981939</c:v>
                </c:pt>
                <c:pt idx="145">
                  <c:v>62.125995833887913</c:v>
                </c:pt>
                <c:pt idx="146">
                  <c:v>63.264704001207868</c:v>
                </c:pt>
                <c:pt idx="147">
                  <c:v>63.982977481634393</c:v>
                </c:pt>
                <c:pt idx="148">
                  <c:v>64.569140072721396</c:v>
                </c:pt>
                <c:pt idx="149">
                  <c:v>60.520264483048464</c:v>
                </c:pt>
                <c:pt idx="150">
                  <c:v>60.316488456815009</c:v>
                </c:pt>
                <c:pt idx="151">
                  <c:v>65.367781800097788</c:v>
                </c:pt>
                <c:pt idx="152">
                  <c:v>72.509246332741043</c:v>
                </c:pt>
                <c:pt idx="153">
                  <c:v>81.592147906879092</c:v>
                </c:pt>
                <c:pt idx="154">
                  <c:v>90.39505905696538</c:v>
                </c:pt>
                <c:pt idx="155">
                  <c:v>95.890653256284807</c:v>
                </c:pt>
                <c:pt idx="156">
                  <c:v>94.781206877696462</c:v>
                </c:pt>
                <c:pt idx="157">
                  <c:v>101.37881535326466</c:v>
                </c:pt>
                <c:pt idx="158">
                  <c:v>102.71914701899367</c:v>
                </c:pt>
                <c:pt idx="159">
                  <c:v>93.326019445708027</c:v>
                </c:pt>
                <c:pt idx="160">
                  <c:v>90.905688476460909</c:v>
                </c:pt>
                <c:pt idx="161">
                  <c:v>105.03167962053242</c:v>
                </c:pt>
                <c:pt idx="162">
                  <c:v>105.78064405428391</c:v>
                </c:pt>
                <c:pt idx="163">
                  <c:v>95.053129019036106</c:v>
                </c:pt>
                <c:pt idx="164">
                  <c:v>86.406388038071526</c:v>
                </c:pt>
                <c:pt idx="165">
                  <c:v>82.449009934921392</c:v>
                </c:pt>
                <c:pt idx="166">
                  <c:v>82.636891103395797</c:v>
                </c:pt>
                <c:pt idx="167">
                  <c:v>78.335853178368353</c:v>
                </c:pt>
                <c:pt idx="168">
                  <c:v>70.695814654830656</c:v>
                </c:pt>
                <c:pt idx="169">
                  <c:v>70.724826175166854</c:v>
                </c:pt>
                <c:pt idx="170">
                  <c:v>70.906355724908977</c:v>
                </c:pt>
                <c:pt idx="171">
                  <c:v>71.81106751233385</c:v>
                </c:pt>
                <c:pt idx="172">
                  <c:v>72.347514703299282</c:v>
                </c:pt>
                <c:pt idx="173">
                  <c:v>69.152943920578196</c:v>
                </c:pt>
                <c:pt idx="174">
                  <c:v>66.298455408460697</c:v>
                </c:pt>
                <c:pt idx="175">
                  <c:v>67.306223283765178</c:v>
                </c:pt>
                <c:pt idx="176">
                  <c:v>69.273937855306855</c:v>
                </c:pt>
                <c:pt idx="177">
                  <c:v>83.016187091786875</c:v>
                </c:pt>
                <c:pt idx="178">
                  <c:v>91.838608297905623</c:v>
                </c:pt>
                <c:pt idx="179">
                  <c:v>97.327496559004459</c:v>
                </c:pt>
                <c:pt idx="180">
                  <c:v>101.5520611122993</c:v>
                </c:pt>
                <c:pt idx="181">
                  <c:v>100.03781527623764</c:v>
                </c:pt>
                <c:pt idx="182">
                  <c:v>105.1985065642674</c:v>
                </c:pt>
                <c:pt idx="183">
                  <c:v>85.470087768153903</c:v>
                </c:pt>
                <c:pt idx="184">
                  <c:v>77.34556001446596</c:v>
                </c:pt>
                <c:pt idx="185">
                  <c:v>75.587270604920633</c:v>
                </c:pt>
                <c:pt idx="186">
                  <c:v>78.466046937722652</c:v>
                </c:pt>
                <c:pt idx="187">
                  <c:v>77.656141753833992</c:v>
                </c:pt>
                <c:pt idx="188">
                  <c:v>77.088962759049338</c:v>
                </c:pt>
                <c:pt idx="189">
                  <c:v>70.243597250754661</c:v>
                </c:pt>
                <c:pt idx="190">
                  <c:v>65.337074808645909</c:v>
                </c:pt>
                <c:pt idx="191">
                  <c:v>61.381190705548157</c:v>
                </c:pt>
                <c:pt idx="192">
                  <c:v>57.335365962952125</c:v>
                </c:pt>
                <c:pt idx="193">
                  <c:v>57.526902226829449</c:v>
                </c:pt>
                <c:pt idx="194">
                  <c:v>58.552548758985083</c:v>
                </c:pt>
                <c:pt idx="195">
                  <c:v>56.533230413507347</c:v>
                </c:pt>
                <c:pt idx="196">
                  <c:v>56.174765180936213</c:v>
                </c:pt>
                <c:pt idx="197">
                  <c:v>53.402992263612447</c:v>
                </c:pt>
                <c:pt idx="198">
                  <c:v>52.542735860932311</c:v>
                </c:pt>
                <c:pt idx="199">
                  <c:v>55.272487811912043</c:v>
                </c:pt>
                <c:pt idx="200">
                  <c:v>58.665008488720822</c:v>
                </c:pt>
                <c:pt idx="201">
                  <c:v>65.110679537875001</c:v>
                </c:pt>
                <c:pt idx="202">
                  <c:v>67.650667590288904</c:v>
                </c:pt>
                <c:pt idx="203">
                  <c:v>67.141886403193098</c:v>
                </c:pt>
                <c:pt idx="204">
                  <c:v>67.294069392421704</c:v>
                </c:pt>
                <c:pt idx="205">
                  <c:v>70.396617038489168</c:v>
                </c:pt>
                <c:pt idx="206">
                  <c:v>66.499846598094877</c:v>
                </c:pt>
                <c:pt idx="207">
                  <c:v>62.249261270639508</c:v>
                </c:pt>
                <c:pt idx="208">
                  <c:v>62.463279032940008</c:v>
                </c:pt>
                <c:pt idx="209">
                  <c:v>69.87314104065814</c:v>
                </c:pt>
                <c:pt idx="210">
                  <c:v>75.864990442358334</c:v>
                </c:pt>
                <c:pt idx="211">
                  <c:v>75.440619676903154</c:v>
                </c:pt>
                <c:pt idx="212">
                  <c:v>71.067077104064978</c:v>
                </c:pt>
                <c:pt idx="213">
                  <c:v>66.501002196833824</c:v>
                </c:pt>
                <c:pt idx="214">
                  <c:v>61.432211615518334</c:v>
                </c:pt>
                <c:pt idx="215">
                  <c:v>59.859095222930613</c:v>
                </c:pt>
                <c:pt idx="216">
                  <c:v>56.552555076514153</c:v>
                </c:pt>
                <c:pt idx="217">
                  <c:v>54.202426273215195</c:v>
                </c:pt>
                <c:pt idx="218">
                  <c:v>55.317517804944579</c:v>
                </c:pt>
                <c:pt idx="219">
                  <c:v>57.337118840476492</c:v>
                </c:pt>
                <c:pt idx="220">
                  <c:v>56.498446578823597</c:v>
                </c:pt>
                <c:pt idx="221">
                  <c:v>54.173631167609727</c:v>
                </c:pt>
                <c:pt idx="222">
                  <c:v>53.437948716800264</c:v>
                </c:pt>
                <c:pt idx="223">
                  <c:v>53.890675146289475</c:v>
                </c:pt>
                <c:pt idx="224">
                  <c:v>56.69574187232449</c:v>
                </c:pt>
                <c:pt idx="225">
                  <c:v>65.231901690180379</c:v>
                </c:pt>
                <c:pt idx="226">
                  <c:v>67.1301490922243</c:v>
                </c:pt>
                <c:pt idx="227">
                  <c:v>48.448833251450033</c:v>
                </c:pt>
                <c:pt idx="228">
                  <c:v>71.815646077175884</c:v>
                </c:pt>
                <c:pt idx="229">
                  <c:v>76.842369660234084</c:v>
                </c:pt>
                <c:pt idx="230">
                  <c:v>76.549731550386838</c:v>
                </c:pt>
                <c:pt idx="231">
                  <c:v>77.850217565601653</c:v>
                </c:pt>
                <c:pt idx="232">
                  <c:v>74.546105164097938</c:v>
                </c:pt>
                <c:pt idx="233">
                  <c:v>75.670165699439991</c:v>
                </c:pt>
                <c:pt idx="234">
                  <c:v>82.383953678600164</c:v>
                </c:pt>
                <c:pt idx="235">
                  <c:v>77.212504929601678</c:v>
                </c:pt>
                <c:pt idx="236">
                  <c:v>72.064455290906622</c:v>
                </c:pt>
                <c:pt idx="237">
                  <c:v>65.146361001041655</c:v>
                </c:pt>
                <c:pt idx="238">
                  <c:v>60.323936051041656</c:v>
                </c:pt>
                <c:pt idx="239">
                  <c:v>56.016121397041644</c:v>
                </c:pt>
                <c:pt idx="240">
                  <c:v>51.077061313031287</c:v>
                </c:pt>
                <c:pt idx="241">
                  <c:v>51.883844896859998</c:v>
                </c:pt>
                <c:pt idx="242">
                  <c:v>11.675220733377914</c:v>
                </c:pt>
                <c:pt idx="243">
                  <c:v>1.1221285653362962E-4</c:v>
                </c:pt>
                <c:pt idx="244">
                  <c:v>8.719252913807407E-5</c:v>
                </c:pt>
                <c:pt idx="245">
                  <c:v>8.7682484162666669E-5</c:v>
                </c:pt>
                <c:pt idx="246">
                  <c:v>8.7908285703407397E-5</c:v>
                </c:pt>
                <c:pt idx="247">
                  <c:v>8.825165589868517E-5</c:v>
                </c:pt>
                <c:pt idx="248">
                  <c:v>8.6824359792666655E-5</c:v>
                </c:pt>
                <c:pt idx="249">
                  <c:v>8.4103545781499968E-5</c:v>
                </c:pt>
                <c:pt idx="250">
                  <c:v>7.807095288890739E-5</c:v>
                </c:pt>
                <c:pt idx="251">
                  <c:v>8.0879594458074057E-5</c:v>
                </c:pt>
                <c:pt idx="252">
                  <c:v>9.5224586590296283E-5</c:v>
                </c:pt>
                <c:pt idx="253">
                  <c:v>9.848652731562963E-5</c:v>
                </c:pt>
                <c:pt idx="254">
                  <c:v>1.0029792422224074E-4</c:v>
                </c:pt>
                <c:pt idx="255">
                  <c:v>9.8693761573499954E-5</c:v>
                </c:pt>
                <c:pt idx="256">
                  <c:v>9.9121736203129602E-5</c:v>
                </c:pt>
                <c:pt idx="257">
                  <c:v>9.899042075740739E-5</c:v>
                </c:pt>
                <c:pt idx="258">
                  <c:v>9.8801523913500004E-5</c:v>
                </c:pt>
                <c:pt idx="259">
                  <c:v>9.8483452488962937E-5</c:v>
                </c:pt>
                <c:pt idx="260">
                  <c:v>1.0058213585066666E-4</c:v>
                </c:pt>
                <c:pt idx="261">
                  <c:v>9.5436181124740761E-5</c:v>
                </c:pt>
                <c:pt idx="262">
                  <c:v>8.2434418205629608E-5</c:v>
                </c:pt>
                <c:pt idx="263">
                  <c:v>4.7243718113012632</c:v>
                </c:pt>
                <c:pt idx="264">
                  <c:v>51.854027434416551</c:v>
                </c:pt>
                <c:pt idx="265">
                  <c:v>50.412000635742316</c:v>
                </c:pt>
                <c:pt idx="266">
                  <c:v>52.805939388061262</c:v>
                </c:pt>
                <c:pt idx="267">
                  <c:v>51.169130532096709</c:v>
                </c:pt>
                <c:pt idx="268">
                  <c:v>51.674408199954264</c:v>
                </c:pt>
                <c:pt idx="269">
                  <c:v>49.930716877624917</c:v>
                </c:pt>
                <c:pt idx="270">
                  <c:v>44.719109342002497</c:v>
                </c:pt>
                <c:pt idx="271">
                  <c:v>44.146124746497343</c:v>
                </c:pt>
                <c:pt idx="272">
                  <c:v>45.124922129390264</c:v>
                </c:pt>
                <c:pt idx="273">
                  <c:v>49.734256392626648</c:v>
                </c:pt>
                <c:pt idx="274">
                  <c:v>53.432120504898627</c:v>
                </c:pt>
                <c:pt idx="275">
                  <c:v>55.150805325358228</c:v>
                </c:pt>
                <c:pt idx="276">
                  <c:v>56.075421270612004</c:v>
                </c:pt>
                <c:pt idx="277">
                  <c:v>53.154009318494673</c:v>
                </c:pt>
                <c:pt idx="278">
                  <c:v>56.117308230189067</c:v>
                </c:pt>
                <c:pt idx="279">
                  <c:v>55.175856818613219</c:v>
                </c:pt>
                <c:pt idx="280">
                  <c:v>58.315508039624383</c:v>
                </c:pt>
                <c:pt idx="281">
                  <c:v>59.82854546139815</c:v>
                </c:pt>
                <c:pt idx="282">
                  <c:v>63.81698441331941</c:v>
                </c:pt>
                <c:pt idx="283">
                  <c:v>64.893659466437072</c:v>
                </c:pt>
                <c:pt idx="284">
                  <c:v>57.975455407715216</c:v>
                </c:pt>
                <c:pt idx="285">
                  <c:v>55.691138078494333</c:v>
                </c:pt>
                <c:pt idx="286">
                  <c:v>49.770540957811917</c:v>
                </c:pt>
                <c:pt idx="287">
                  <c:v>46.189450302899075</c:v>
                </c:pt>
                <c:pt idx="288">
                  <c:v>43.997176124270702</c:v>
                </c:pt>
                <c:pt idx="289">
                  <c:v>40.920825771645077</c:v>
                </c:pt>
                <c:pt idx="290">
                  <c:v>39.265288993388168</c:v>
                </c:pt>
                <c:pt idx="291">
                  <c:v>39.320201995986949</c:v>
                </c:pt>
                <c:pt idx="292">
                  <c:v>40.353132146056105</c:v>
                </c:pt>
                <c:pt idx="293">
                  <c:v>39.145586662683357</c:v>
                </c:pt>
                <c:pt idx="294">
                  <c:v>37.449035768192026</c:v>
                </c:pt>
                <c:pt idx="295">
                  <c:v>36.692818418279131</c:v>
                </c:pt>
                <c:pt idx="296">
                  <c:v>35.616606172144188</c:v>
                </c:pt>
                <c:pt idx="297">
                  <c:v>41.286855230110987</c:v>
                </c:pt>
                <c:pt idx="298">
                  <c:v>47.42987774349362</c:v>
                </c:pt>
                <c:pt idx="299">
                  <c:v>50.901720317710556</c:v>
                </c:pt>
                <c:pt idx="300">
                  <c:v>49.417334501815688</c:v>
                </c:pt>
                <c:pt idx="301">
                  <c:v>48.679505009102016</c:v>
                </c:pt>
                <c:pt idx="302">
                  <c:v>51.88604210910696</c:v>
                </c:pt>
                <c:pt idx="303">
                  <c:v>49.782806801363023</c:v>
                </c:pt>
                <c:pt idx="304">
                  <c:v>48.477092325701072</c:v>
                </c:pt>
                <c:pt idx="305">
                  <c:v>50.348394583997838</c:v>
                </c:pt>
                <c:pt idx="306">
                  <c:v>55.576305821205068</c:v>
                </c:pt>
                <c:pt idx="307">
                  <c:v>54.983657808199233</c:v>
                </c:pt>
                <c:pt idx="308">
                  <c:v>50.365678797908409</c:v>
                </c:pt>
                <c:pt idx="309">
                  <c:v>46.37681779824721</c:v>
                </c:pt>
                <c:pt idx="310">
                  <c:v>44.117742853264417</c:v>
                </c:pt>
                <c:pt idx="311">
                  <c:v>41.545396256606544</c:v>
                </c:pt>
                <c:pt idx="312">
                  <c:v>39.452298312111225</c:v>
                </c:pt>
                <c:pt idx="313">
                  <c:v>38.289447257798365</c:v>
                </c:pt>
                <c:pt idx="314">
                  <c:v>39.043878934743354</c:v>
                </c:pt>
                <c:pt idx="315">
                  <c:v>38.882843932279663</c:v>
                </c:pt>
                <c:pt idx="316">
                  <c:v>39.718278277806952</c:v>
                </c:pt>
                <c:pt idx="317">
                  <c:v>39.938263838215079</c:v>
                </c:pt>
                <c:pt idx="318">
                  <c:v>37.5074367241101</c:v>
                </c:pt>
                <c:pt idx="319">
                  <c:v>39.414460464818134</c:v>
                </c:pt>
                <c:pt idx="320">
                  <c:v>42.883695150524815</c:v>
                </c:pt>
                <c:pt idx="321">
                  <c:v>49.06335972158616</c:v>
                </c:pt>
                <c:pt idx="322">
                  <c:v>54.236138555452747</c:v>
                </c:pt>
                <c:pt idx="323">
                  <c:v>57.276028784621523</c:v>
                </c:pt>
                <c:pt idx="324">
                  <c:v>57.116622150452805</c:v>
                </c:pt>
                <c:pt idx="325">
                  <c:v>52.292606719949092</c:v>
                </c:pt>
                <c:pt idx="326">
                  <c:v>54.150053326679775</c:v>
                </c:pt>
                <c:pt idx="327">
                  <c:v>56.952929516789894</c:v>
                </c:pt>
                <c:pt idx="328">
                  <c:v>57.70307011654932</c:v>
                </c:pt>
                <c:pt idx="329">
                  <c:v>62.8131309100701</c:v>
                </c:pt>
                <c:pt idx="330">
                  <c:v>65.560040667874475</c:v>
                </c:pt>
                <c:pt idx="331">
                  <c:v>63.271693315622528</c:v>
                </c:pt>
                <c:pt idx="332">
                  <c:v>63.861146203533963</c:v>
                </c:pt>
                <c:pt idx="333">
                  <c:v>59.433984025801621</c:v>
                </c:pt>
                <c:pt idx="334">
                  <c:v>58.818629316002657</c:v>
                </c:pt>
                <c:pt idx="335">
                  <c:v>54.609929587971287</c:v>
                </c:pt>
                <c:pt idx="336">
                  <c:v>52.977809353572511</c:v>
                </c:pt>
                <c:pt idx="337">
                  <c:v>51.094689583751638</c:v>
                </c:pt>
                <c:pt idx="338">
                  <c:v>52.015279598865</c:v>
                </c:pt>
                <c:pt idx="339">
                  <c:v>48.261554266527398</c:v>
                </c:pt>
                <c:pt idx="340">
                  <c:v>49.302268776041643</c:v>
                </c:pt>
                <c:pt idx="341">
                  <c:v>47.840663070744107</c:v>
                </c:pt>
                <c:pt idx="342">
                  <c:v>44.830743534103355</c:v>
                </c:pt>
                <c:pt idx="343">
                  <c:v>47.510655384103963</c:v>
                </c:pt>
                <c:pt idx="344">
                  <c:v>50.259607304234301</c:v>
                </c:pt>
                <c:pt idx="345">
                  <c:v>51.93143943632748</c:v>
                </c:pt>
                <c:pt idx="346">
                  <c:v>57.485416362504168</c:v>
                </c:pt>
                <c:pt idx="347">
                  <c:v>58.571753097633156</c:v>
                </c:pt>
                <c:pt idx="348">
                  <c:v>64.040807285503192</c:v>
                </c:pt>
                <c:pt idx="349">
                  <c:v>60.973045269062453</c:v>
                </c:pt>
                <c:pt idx="350">
                  <c:v>61.507187681945979</c:v>
                </c:pt>
                <c:pt idx="351">
                  <c:v>60.092133942300507</c:v>
                </c:pt>
                <c:pt idx="352">
                  <c:v>56.967778009874152</c:v>
                </c:pt>
                <c:pt idx="353">
                  <c:v>61.363400080358218</c:v>
                </c:pt>
                <c:pt idx="354">
                  <c:v>65.585472115224007</c:v>
                </c:pt>
                <c:pt idx="355">
                  <c:v>66.854742979405444</c:v>
                </c:pt>
                <c:pt idx="356">
                  <c:v>60.516982858266132</c:v>
                </c:pt>
                <c:pt idx="357">
                  <c:v>55.537793731527707</c:v>
                </c:pt>
                <c:pt idx="358">
                  <c:v>55.473450103577228</c:v>
                </c:pt>
                <c:pt idx="359">
                  <c:v>52.665665270757032</c:v>
                </c:pt>
                <c:pt idx="360">
                  <c:v>49.109840357528284</c:v>
                </c:pt>
                <c:pt idx="361">
                  <c:v>47.387227036939549</c:v>
                </c:pt>
                <c:pt idx="362">
                  <c:v>48.418857504404798</c:v>
                </c:pt>
                <c:pt idx="363">
                  <c:v>49.435349469506562</c:v>
                </c:pt>
                <c:pt idx="364">
                  <c:v>49.286362800143088</c:v>
                </c:pt>
                <c:pt idx="365">
                  <c:v>47.68861477104695</c:v>
                </c:pt>
                <c:pt idx="366">
                  <c:v>43.750849710091963</c:v>
                </c:pt>
                <c:pt idx="367">
                  <c:v>45.803727022621764</c:v>
                </c:pt>
                <c:pt idx="368">
                  <c:v>48.488861770335483</c:v>
                </c:pt>
                <c:pt idx="369">
                  <c:v>54.227519096846457</c:v>
                </c:pt>
                <c:pt idx="370">
                  <c:v>56.473604884427253</c:v>
                </c:pt>
                <c:pt idx="371">
                  <c:v>59.073732081069686</c:v>
                </c:pt>
                <c:pt idx="372">
                  <c:v>61.374444961092664</c:v>
                </c:pt>
                <c:pt idx="373">
                  <c:v>59.852195870874581</c:v>
                </c:pt>
                <c:pt idx="374">
                  <c:v>58.793408006145853</c:v>
                </c:pt>
                <c:pt idx="375">
                  <c:v>56.104495683243179</c:v>
                </c:pt>
                <c:pt idx="376">
                  <c:v>57.576070591935952</c:v>
                </c:pt>
                <c:pt idx="377">
                  <c:v>64.803535359681661</c:v>
                </c:pt>
                <c:pt idx="378">
                  <c:v>68.287555873305323</c:v>
                </c:pt>
                <c:pt idx="379">
                  <c:v>68.891637771197949</c:v>
                </c:pt>
                <c:pt idx="380">
                  <c:v>65.919952785039612</c:v>
                </c:pt>
                <c:pt idx="381">
                  <c:v>59.830505737309274</c:v>
                </c:pt>
                <c:pt idx="382">
                  <c:v>57.611373065132561</c:v>
                </c:pt>
                <c:pt idx="383">
                  <c:v>53.315551372626828</c:v>
                </c:pt>
                <c:pt idx="384">
                  <c:v>49.875793657712684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E2-44CD-A5C6-F2CBB1F46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3733248"/>
        <c:axId val="103073472"/>
      </c:barChart>
      <c:catAx>
        <c:axId val="103733248"/>
        <c:scaling>
          <c:orientation val="minMax"/>
        </c:scaling>
        <c:delete val="0"/>
        <c:axPos val="b"/>
        <c:minorGridlines>
          <c:spPr>
            <a:ln w="6350"/>
          </c:spPr>
        </c:minorGridlines>
        <c:majorTickMark val="out"/>
        <c:minorTickMark val="none"/>
        <c:tickLblPos val="nextTo"/>
        <c:txPr>
          <a:bodyPr/>
          <a:lstStyle/>
          <a:p>
            <a:pPr>
              <a:defRPr sz="500"/>
            </a:pPr>
            <a:endParaRPr lang="ru-RU"/>
          </a:p>
        </c:txPr>
        <c:crossAx val="103073472"/>
        <c:crosses val="autoZero"/>
        <c:auto val="1"/>
        <c:lblAlgn val="ctr"/>
        <c:lblOffset val="100"/>
        <c:tickLblSkip val="1"/>
        <c:tickMarkSkip val="48"/>
        <c:noMultiLvlLbl val="0"/>
      </c:catAx>
      <c:valAx>
        <c:axId val="103073472"/>
        <c:scaling>
          <c:orientation val="minMax"/>
          <c:max val="400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65000"/>
                </a:schemeClr>
              </a:solidFill>
            </a:ln>
          </c:spPr>
        </c:majorGridlines>
        <c:minorGridlines/>
        <c:numFmt formatCode="0" sourceLinked="0"/>
        <c:majorTickMark val="out"/>
        <c:minorTickMark val="none"/>
        <c:tickLblPos val="nextTo"/>
        <c:crossAx val="103733248"/>
        <c:crosses val="autoZero"/>
        <c:crossBetween val="between"/>
        <c:majorUnit val="100"/>
        <c:minorUnit val="10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v>НБф %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val>
            <c:numRef>
              <c:f>'ВЛ-110кВ_СТЭЦ-ПС_Мера'!$AC$14:$AC$398</c:f>
              <c:numCache>
                <c:formatCode>0.00%</c:formatCode>
                <c:ptCount val="385"/>
                <c:pt idx="0">
                  <c:v>0</c:v>
                </c:pt>
                <c:pt idx="1">
                  <c:v>0</c:v>
                </c:pt>
                <c:pt idx="2">
                  <c:v>-1.8043367568918802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-1.8558223270683414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-1.6109316503136559E-2</c:v>
                </c:pt>
                <c:pt idx="28">
                  <c:v>7.2849218770767782E-3</c:v>
                </c:pt>
                <c:pt idx="29">
                  <c:v>9.4026147617986208E-3</c:v>
                </c:pt>
                <c:pt idx="30">
                  <c:v>7.9692073567703588E-3</c:v>
                </c:pt>
                <c:pt idx="31">
                  <c:v>8.9785976156237686E-3</c:v>
                </c:pt>
                <c:pt idx="32">
                  <c:v>7.6909665041532812E-3</c:v>
                </c:pt>
                <c:pt idx="33">
                  <c:v>7.8917171624943612E-3</c:v>
                </c:pt>
                <c:pt idx="34">
                  <c:v>8.7249172347661514E-3</c:v>
                </c:pt>
                <c:pt idx="35">
                  <c:v>9.4062468902718598E-3</c:v>
                </c:pt>
                <c:pt idx="36">
                  <c:v>8.4785473525851428E-3</c:v>
                </c:pt>
                <c:pt idx="37">
                  <c:v>8.3770476127862786E-3</c:v>
                </c:pt>
                <c:pt idx="38">
                  <c:v>9.5667852170292569E-3</c:v>
                </c:pt>
                <c:pt idx="39">
                  <c:v>8.9043251456488604E-3</c:v>
                </c:pt>
                <c:pt idx="40">
                  <c:v>9.2419178647832091E-3</c:v>
                </c:pt>
                <c:pt idx="41">
                  <c:v>9.1099416658695052E-3</c:v>
                </c:pt>
                <c:pt idx="42">
                  <c:v>9.0260645216908089E-3</c:v>
                </c:pt>
                <c:pt idx="43">
                  <c:v>5.9005897715778938E-2</c:v>
                </c:pt>
                <c:pt idx="44">
                  <c:v>8.352736189353378E-3</c:v>
                </c:pt>
                <c:pt idx="45">
                  <c:v>8.7159051079187082E-3</c:v>
                </c:pt>
                <c:pt idx="46">
                  <c:v>8.8597990829746547E-3</c:v>
                </c:pt>
                <c:pt idx="47">
                  <c:v>8.9739791361254546E-3</c:v>
                </c:pt>
                <c:pt idx="48">
                  <c:v>8.5783981479798221E-3</c:v>
                </c:pt>
                <c:pt idx="49">
                  <c:v>9.5799631732051329E-3</c:v>
                </c:pt>
                <c:pt idx="50">
                  <c:v>8.4958072258315472E-3</c:v>
                </c:pt>
                <c:pt idx="51">
                  <c:v>1.0134316272448233E-2</c:v>
                </c:pt>
                <c:pt idx="52">
                  <c:v>8.7854244135635601E-3</c:v>
                </c:pt>
                <c:pt idx="53">
                  <c:v>8.4135799388012911E-3</c:v>
                </c:pt>
                <c:pt idx="54">
                  <c:v>9.6603404064683485E-3</c:v>
                </c:pt>
                <c:pt idx="55">
                  <c:v>8.6743251815723302E-3</c:v>
                </c:pt>
                <c:pt idx="56">
                  <c:v>7.836058153045309E-3</c:v>
                </c:pt>
                <c:pt idx="57">
                  <c:v>8.1294918236462996E-3</c:v>
                </c:pt>
                <c:pt idx="58">
                  <c:v>8.0062637021672527E-3</c:v>
                </c:pt>
                <c:pt idx="59">
                  <c:v>1.0014325746724334E-2</c:v>
                </c:pt>
                <c:pt idx="60">
                  <c:v>7.9505069390949038E-3</c:v>
                </c:pt>
                <c:pt idx="61">
                  <c:v>8.3781429899596714E-3</c:v>
                </c:pt>
                <c:pt idx="62">
                  <c:v>9.0966944206639661E-3</c:v>
                </c:pt>
                <c:pt idx="63">
                  <c:v>9.1673602684823018E-3</c:v>
                </c:pt>
                <c:pt idx="64">
                  <c:v>8.6818880108493271E-3</c:v>
                </c:pt>
                <c:pt idx="65">
                  <c:v>8.314864058926015E-3</c:v>
                </c:pt>
                <c:pt idx="66">
                  <c:v>8.9429111253044279E-3</c:v>
                </c:pt>
                <c:pt idx="67">
                  <c:v>9.8687728546476405E-3</c:v>
                </c:pt>
                <c:pt idx="68">
                  <c:v>8.7652203833830482E-3</c:v>
                </c:pt>
                <c:pt idx="69">
                  <c:v>8.6141838283357863E-3</c:v>
                </c:pt>
                <c:pt idx="70">
                  <c:v>8.0891850536487751E-3</c:v>
                </c:pt>
                <c:pt idx="71">
                  <c:v>8.4109214223496605E-3</c:v>
                </c:pt>
                <c:pt idx="72">
                  <c:v>9.7352821058975091E-3</c:v>
                </c:pt>
                <c:pt idx="73">
                  <c:v>7.911209955646854E-3</c:v>
                </c:pt>
                <c:pt idx="74">
                  <c:v>9.8286659694494394E-3</c:v>
                </c:pt>
                <c:pt idx="75">
                  <c:v>9.4889765143274882E-3</c:v>
                </c:pt>
                <c:pt idx="76">
                  <c:v>9.1495097508741113E-3</c:v>
                </c:pt>
                <c:pt idx="77">
                  <c:v>8.6845445566188523E-3</c:v>
                </c:pt>
                <c:pt idx="78">
                  <c:v>8.353796622325365E-3</c:v>
                </c:pt>
                <c:pt idx="79">
                  <c:v>1.0002756515056374E-2</c:v>
                </c:pt>
                <c:pt idx="80">
                  <c:v>7.8185352213892209E-3</c:v>
                </c:pt>
                <c:pt idx="81">
                  <c:v>7.6307349949901789E-3</c:v>
                </c:pt>
                <c:pt idx="82">
                  <c:v>9.2235621422708629E-3</c:v>
                </c:pt>
                <c:pt idx="83">
                  <c:v>8.3058373448581212E-3</c:v>
                </c:pt>
                <c:pt idx="84">
                  <c:v>8.9366642568714585E-3</c:v>
                </c:pt>
                <c:pt idx="85">
                  <c:v>8.6393225894368739E-3</c:v>
                </c:pt>
                <c:pt idx="86">
                  <c:v>8.3056901862935285E-3</c:v>
                </c:pt>
                <c:pt idx="87">
                  <c:v>9.27023398346229E-3</c:v>
                </c:pt>
                <c:pt idx="88">
                  <c:v>8.9323775705175013E-3</c:v>
                </c:pt>
                <c:pt idx="89">
                  <c:v>9.8288964866340145E-3</c:v>
                </c:pt>
                <c:pt idx="90">
                  <c:v>9.1022921477672235E-3</c:v>
                </c:pt>
                <c:pt idx="91">
                  <c:v>9.1332505470503225E-3</c:v>
                </c:pt>
                <c:pt idx="92">
                  <c:v>8.9449569798283786E-3</c:v>
                </c:pt>
                <c:pt idx="93">
                  <c:v>8.9595902096521619E-3</c:v>
                </c:pt>
                <c:pt idx="94">
                  <c:v>8.3692507753323347E-3</c:v>
                </c:pt>
                <c:pt idx="95">
                  <c:v>9.2190734835702389E-3</c:v>
                </c:pt>
                <c:pt idx="96">
                  <c:v>8.6914639271339425E-3</c:v>
                </c:pt>
                <c:pt idx="97">
                  <c:v>8.7501762525888909E-3</c:v>
                </c:pt>
                <c:pt idx="98">
                  <c:v>8.2558887486423836E-3</c:v>
                </c:pt>
                <c:pt idx="99">
                  <c:v>9.7137596179847647E-3</c:v>
                </c:pt>
                <c:pt idx="100">
                  <c:v>8.9968628269882101E-3</c:v>
                </c:pt>
                <c:pt idx="101">
                  <c:v>9.0676843974791116E-3</c:v>
                </c:pt>
                <c:pt idx="102">
                  <c:v>8.8371194067954472E-3</c:v>
                </c:pt>
                <c:pt idx="103">
                  <c:v>8.271583786620967E-3</c:v>
                </c:pt>
                <c:pt idx="104">
                  <c:v>8.2459640262987615E-3</c:v>
                </c:pt>
                <c:pt idx="105">
                  <c:v>7.8348295877977911E-3</c:v>
                </c:pt>
                <c:pt idx="106">
                  <c:v>9.003271488473805E-3</c:v>
                </c:pt>
                <c:pt idx="107">
                  <c:v>7.6789036064648306E-3</c:v>
                </c:pt>
                <c:pt idx="108">
                  <c:v>8.8232901288179087E-3</c:v>
                </c:pt>
                <c:pt idx="109">
                  <c:v>8.6318145937752805E-3</c:v>
                </c:pt>
                <c:pt idx="110">
                  <c:v>9.6837197627425327E-3</c:v>
                </c:pt>
                <c:pt idx="111">
                  <c:v>7.7092531098797885E-3</c:v>
                </c:pt>
                <c:pt idx="112">
                  <c:v>8.4551487157894685E-3</c:v>
                </c:pt>
                <c:pt idx="113">
                  <c:v>9.2758559200316199E-3</c:v>
                </c:pt>
                <c:pt idx="114">
                  <c:v>8.5079748040790791E-3</c:v>
                </c:pt>
                <c:pt idx="115">
                  <c:v>8.8081354067286038E-3</c:v>
                </c:pt>
                <c:pt idx="116">
                  <c:v>7.9993584610659196E-3</c:v>
                </c:pt>
                <c:pt idx="117">
                  <c:v>7.6005347958321527E-3</c:v>
                </c:pt>
                <c:pt idx="118">
                  <c:v>8.4968607399886591E-3</c:v>
                </c:pt>
                <c:pt idx="119">
                  <c:v>7.5878641846207923E-3</c:v>
                </c:pt>
                <c:pt idx="120">
                  <c:v>8.5101068398967614E-3</c:v>
                </c:pt>
                <c:pt idx="121">
                  <c:v>7.6821284678739972E-3</c:v>
                </c:pt>
                <c:pt idx="122">
                  <c:v>7.6236746401555366E-3</c:v>
                </c:pt>
                <c:pt idx="123">
                  <c:v>7.983282634065586E-3</c:v>
                </c:pt>
                <c:pt idx="124">
                  <c:v>7.5361895131910613E-3</c:v>
                </c:pt>
                <c:pt idx="125">
                  <c:v>9.7910989645440989E-3</c:v>
                </c:pt>
                <c:pt idx="126">
                  <c:v>6.9403956291133667E-3</c:v>
                </c:pt>
                <c:pt idx="127">
                  <c:v>8.1227235057771529E-3</c:v>
                </c:pt>
                <c:pt idx="128">
                  <c:v>7.6144889501727278E-3</c:v>
                </c:pt>
                <c:pt idx="129">
                  <c:v>8.2960343286463643E-3</c:v>
                </c:pt>
                <c:pt idx="130">
                  <c:v>7.6305830202824691E-3</c:v>
                </c:pt>
                <c:pt idx="131">
                  <c:v>7.78278795036533E-3</c:v>
                </c:pt>
                <c:pt idx="132">
                  <c:v>7.8351786080457699E-3</c:v>
                </c:pt>
                <c:pt idx="133">
                  <c:v>7.8604386728970809E-3</c:v>
                </c:pt>
                <c:pt idx="134">
                  <c:v>8.613626170077127E-3</c:v>
                </c:pt>
                <c:pt idx="135">
                  <c:v>7.6144137578474389E-3</c:v>
                </c:pt>
                <c:pt idx="136">
                  <c:v>7.9780579074011093E-3</c:v>
                </c:pt>
                <c:pt idx="137">
                  <c:v>8.8391719215951126E-3</c:v>
                </c:pt>
                <c:pt idx="138">
                  <c:v>7.4406407651213492E-3</c:v>
                </c:pt>
                <c:pt idx="139">
                  <c:v>8.7678144782506531E-3</c:v>
                </c:pt>
                <c:pt idx="140">
                  <c:v>7.3515109209422794E-3</c:v>
                </c:pt>
                <c:pt idx="141">
                  <c:v>8.0776032862217764E-3</c:v>
                </c:pt>
                <c:pt idx="142">
                  <c:v>9.4769748823158723E-3</c:v>
                </c:pt>
                <c:pt idx="143">
                  <c:v>7.4267449469392101E-3</c:v>
                </c:pt>
                <c:pt idx="144">
                  <c:v>8.5800086278939678E-3</c:v>
                </c:pt>
                <c:pt idx="145">
                  <c:v>7.9288815767441772E-3</c:v>
                </c:pt>
                <c:pt idx="146">
                  <c:v>9.3368837517684086E-3</c:v>
                </c:pt>
                <c:pt idx="147">
                  <c:v>8.3228297755783033E-3</c:v>
                </c:pt>
                <c:pt idx="148">
                  <c:v>9.5142959662403558E-3</c:v>
                </c:pt>
                <c:pt idx="149">
                  <c:v>8.0430115288820901E-3</c:v>
                </c:pt>
                <c:pt idx="150">
                  <c:v>8.5397567845165515E-3</c:v>
                </c:pt>
                <c:pt idx="151">
                  <c:v>7.9512051178500728E-3</c:v>
                </c:pt>
                <c:pt idx="152">
                  <c:v>8.3771256151081754E-3</c:v>
                </c:pt>
                <c:pt idx="153">
                  <c:v>9.2381147769594694E-3</c:v>
                </c:pt>
                <c:pt idx="154">
                  <c:v>8.650108087950456E-3</c:v>
                </c:pt>
                <c:pt idx="155">
                  <c:v>8.6905881230854038E-3</c:v>
                </c:pt>
                <c:pt idx="156">
                  <c:v>8.8589449029281408E-3</c:v>
                </c:pt>
                <c:pt idx="157">
                  <c:v>8.6354056869122134E-3</c:v>
                </c:pt>
                <c:pt idx="158">
                  <c:v>8.4366868395620662E-3</c:v>
                </c:pt>
                <c:pt idx="159">
                  <c:v>7.1044794679157404E-3</c:v>
                </c:pt>
                <c:pt idx="160">
                  <c:v>8.7324900495860999E-3</c:v>
                </c:pt>
                <c:pt idx="161">
                  <c:v>9.023567269350408E-3</c:v>
                </c:pt>
                <c:pt idx="162">
                  <c:v>8.1549204056039892E-3</c:v>
                </c:pt>
                <c:pt idx="163">
                  <c:v>8.3706259914347152E-3</c:v>
                </c:pt>
                <c:pt idx="164">
                  <c:v>8.6996985195395733E-3</c:v>
                </c:pt>
                <c:pt idx="165">
                  <c:v>9.0966889015549404E-3</c:v>
                </c:pt>
                <c:pt idx="166">
                  <c:v>8.9720107243846207E-3</c:v>
                </c:pt>
                <c:pt idx="167">
                  <c:v>9.007729326313536E-3</c:v>
                </c:pt>
                <c:pt idx="168">
                  <c:v>9.053224931192122E-3</c:v>
                </c:pt>
                <c:pt idx="169">
                  <c:v>8.8485451594039442E-3</c:v>
                </c:pt>
                <c:pt idx="170">
                  <c:v>9.7547395206804572E-3</c:v>
                </c:pt>
                <c:pt idx="171">
                  <c:v>9.956546411709892E-3</c:v>
                </c:pt>
                <c:pt idx="172">
                  <c:v>9.4912591600833374E-3</c:v>
                </c:pt>
                <c:pt idx="173">
                  <c:v>9.0609440305073705E-3</c:v>
                </c:pt>
                <c:pt idx="174">
                  <c:v>8.8438696639497709E-3</c:v>
                </c:pt>
                <c:pt idx="175">
                  <c:v>9.1990389203668484E-3</c:v>
                </c:pt>
                <c:pt idx="176">
                  <c:v>8.1886689865529553E-3</c:v>
                </c:pt>
                <c:pt idx="177">
                  <c:v>8.705943039062183E-3</c:v>
                </c:pt>
                <c:pt idx="178">
                  <c:v>9.3990356669273693E-3</c:v>
                </c:pt>
                <c:pt idx="179">
                  <c:v>8.7374123334475716E-3</c:v>
                </c:pt>
                <c:pt idx="180">
                  <c:v>8.6940227261131948E-3</c:v>
                </c:pt>
                <c:pt idx="181">
                  <c:v>8.8831104742754918E-3</c:v>
                </c:pt>
                <c:pt idx="182">
                  <c:v>9.1256581649993614E-3</c:v>
                </c:pt>
                <c:pt idx="183">
                  <c:v>9.183120670624623E-3</c:v>
                </c:pt>
                <c:pt idx="184">
                  <c:v>9.1050884497009075E-3</c:v>
                </c:pt>
                <c:pt idx="185">
                  <c:v>9.0148923614805365E-3</c:v>
                </c:pt>
                <c:pt idx="186">
                  <c:v>1.0253471363286467E-2</c:v>
                </c:pt>
                <c:pt idx="187">
                  <c:v>1.0235340006244396E-2</c:v>
                </c:pt>
                <c:pt idx="188">
                  <c:v>8.6706022597631046E-3</c:v>
                </c:pt>
                <c:pt idx="189">
                  <c:v>1.0063734236802699E-2</c:v>
                </c:pt>
                <c:pt idx="190">
                  <c:v>9.3244257756287894E-3</c:v>
                </c:pt>
                <c:pt idx="191">
                  <c:v>9.2561411386803977E-3</c:v>
                </c:pt>
                <c:pt idx="192">
                  <c:v>9.8041801902314842E-3</c:v>
                </c:pt>
                <c:pt idx="193">
                  <c:v>9.3562873829127619E-3</c:v>
                </c:pt>
                <c:pt idx="194">
                  <c:v>1.0205767447968974E-2</c:v>
                </c:pt>
                <c:pt idx="195">
                  <c:v>9.5109854020533138E-3</c:v>
                </c:pt>
                <c:pt idx="196">
                  <c:v>9.0033240639394267E-3</c:v>
                </c:pt>
                <c:pt idx="197">
                  <c:v>9.3422511708551696E-3</c:v>
                </c:pt>
                <c:pt idx="198">
                  <c:v>9.8468517819158535E-3</c:v>
                </c:pt>
                <c:pt idx="199">
                  <c:v>9.6750111756073072E-3</c:v>
                </c:pt>
                <c:pt idx="200">
                  <c:v>9.2502165590817413E-3</c:v>
                </c:pt>
                <c:pt idx="201">
                  <c:v>8.7770652277129029E-3</c:v>
                </c:pt>
                <c:pt idx="202">
                  <c:v>1.0010244598401972E-2</c:v>
                </c:pt>
                <c:pt idx="203">
                  <c:v>9.2964941040469679E-3</c:v>
                </c:pt>
                <c:pt idx="204">
                  <c:v>8.1670976179266056E-3</c:v>
                </c:pt>
                <c:pt idx="205">
                  <c:v>1.0073878363214264E-2</c:v>
                </c:pt>
                <c:pt idx="206">
                  <c:v>9.5886014925510715E-3</c:v>
                </c:pt>
                <c:pt idx="207">
                  <c:v>9.2758168986537253E-3</c:v>
                </c:pt>
                <c:pt idx="208">
                  <c:v>9.8934893898811431E-3</c:v>
                </c:pt>
                <c:pt idx="209">
                  <c:v>1.1601717579309511E-2</c:v>
                </c:pt>
                <c:pt idx="210">
                  <c:v>1.0351632158726741E-2</c:v>
                </c:pt>
                <c:pt idx="211">
                  <c:v>9.9835270084390557E-3</c:v>
                </c:pt>
                <c:pt idx="212">
                  <c:v>9.7161154211518209E-3</c:v>
                </c:pt>
                <c:pt idx="213">
                  <c:v>9.5799408536283159E-3</c:v>
                </c:pt>
                <c:pt idx="214">
                  <c:v>1.0014963221956616E-2</c:v>
                </c:pt>
                <c:pt idx="215">
                  <c:v>8.7712398959799397E-3</c:v>
                </c:pt>
                <c:pt idx="216">
                  <c:v>1.0562294980899041E-2</c:v>
                </c:pt>
                <c:pt idx="217">
                  <c:v>9.4670150107514003E-3</c:v>
                </c:pt>
                <c:pt idx="218">
                  <c:v>9.2694843391542721E-3</c:v>
                </c:pt>
                <c:pt idx="219">
                  <c:v>1.1000967109482588E-2</c:v>
                </c:pt>
                <c:pt idx="220">
                  <c:v>9.8174458725377462E-3</c:v>
                </c:pt>
                <c:pt idx="221">
                  <c:v>9.7315719951403049E-3</c:v>
                </c:pt>
                <c:pt idx="222">
                  <c:v>9.0163568386833846E-3</c:v>
                </c:pt>
                <c:pt idx="223">
                  <c:v>9.8376846445168854E-3</c:v>
                </c:pt>
                <c:pt idx="224">
                  <c:v>9.3035000431857268E-3</c:v>
                </c:pt>
                <c:pt idx="225">
                  <c:v>1.0127134123720403E-2</c:v>
                </c:pt>
                <c:pt idx="226">
                  <c:v>9.3836525085838063E-3</c:v>
                </c:pt>
                <c:pt idx="227">
                  <c:v>1.0104744519761883E-2</c:v>
                </c:pt>
                <c:pt idx="228">
                  <c:v>8.8403496017682871E-3</c:v>
                </c:pt>
                <c:pt idx="229">
                  <c:v>9.2215185499947821E-3</c:v>
                </c:pt>
                <c:pt idx="230">
                  <c:v>9.0261838877409382E-3</c:v>
                </c:pt>
                <c:pt idx="231">
                  <c:v>8.99032108754148E-3</c:v>
                </c:pt>
                <c:pt idx="232">
                  <c:v>9.5698177630114904E-3</c:v>
                </c:pt>
                <c:pt idx="233">
                  <c:v>9.5248460191806709E-3</c:v>
                </c:pt>
                <c:pt idx="234">
                  <c:v>9.4906734531057975E-3</c:v>
                </c:pt>
                <c:pt idx="235">
                  <c:v>8.9184833407165293E-3</c:v>
                </c:pt>
                <c:pt idx="236">
                  <c:v>8.1994281790728051E-3</c:v>
                </c:pt>
                <c:pt idx="237">
                  <c:v>9.6434380382624616E-3</c:v>
                </c:pt>
                <c:pt idx="238">
                  <c:v>8.4781865501157884E-3</c:v>
                </c:pt>
                <c:pt idx="239">
                  <c:v>9.1836274545749174E-3</c:v>
                </c:pt>
                <c:pt idx="240">
                  <c:v>9.8802522906161899E-3</c:v>
                </c:pt>
                <c:pt idx="241">
                  <c:v>5.9242953608346083E-3</c:v>
                </c:pt>
                <c:pt idx="242">
                  <c:v>1.0770853167796085E-2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2.7677801870696977E-4</c:v>
                </c:pt>
                <c:pt idx="264">
                  <c:v>7.4954164272636381E-3</c:v>
                </c:pt>
                <c:pt idx="265">
                  <c:v>9.9509876733587157E-3</c:v>
                </c:pt>
                <c:pt idx="266">
                  <c:v>9.892488869053662E-3</c:v>
                </c:pt>
                <c:pt idx="267">
                  <c:v>8.9837543135732299E-3</c:v>
                </c:pt>
                <c:pt idx="268">
                  <c:v>1.0503141974081753E-2</c:v>
                </c:pt>
                <c:pt idx="269">
                  <c:v>9.5329481123957588E-3</c:v>
                </c:pt>
                <c:pt idx="270">
                  <c:v>1.0900746445871926E-2</c:v>
                </c:pt>
                <c:pt idx="271">
                  <c:v>9.0390962261676609E-3</c:v>
                </c:pt>
                <c:pt idx="272">
                  <c:v>9.1515855443571326E-3</c:v>
                </c:pt>
                <c:pt idx="273">
                  <c:v>1.0192417620551368E-2</c:v>
                </c:pt>
                <c:pt idx="274">
                  <c:v>1.0328209695878341E-2</c:v>
                </c:pt>
                <c:pt idx="275">
                  <c:v>9.5351265697162443E-3</c:v>
                </c:pt>
                <c:pt idx="276">
                  <c:v>9.8848452417261354E-3</c:v>
                </c:pt>
                <c:pt idx="277">
                  <c:v>1.0409109139387668E-2</c:v>
                </c:pt>
                <c:pt idx="278">
                  <c:v>9.5130706161135666E-3</c:v>
                </c:pt>
                <c:pt idx="279">
                  <c:v>9.3089729525582983E-3</c:v>
                </c:pt>
                <c:pt idx="280">
                  <c:v>9.8223930503597862E-3</c:v>
                </c:pt>
                <c:pt idx="281">
                  <c:v>1.0213917504194855E-2</c:v>
                </c:pt>
                <c:pt idx="282">
                  <c:v>9.6180233896819116E-3</c:v>
                </c:pt>
                <c:pt idx="283">
                  <c:v>1.0440771543921657E-2</c:v>
                </c:pt>
                <c:pt idx="284">
                  <c:v>9.1181551352401309E-3</c:v>
                </c:pt>
                <c:pt idx="285">
                  <c:v>8.3869556584563118E-3</c:v>
                </c:pt>
                <c:pt idx="286">
                  <c:v>9.8296337097803031E-3</c:v>
                </c:pt>
                <c:pt idx="287">
                  <c:v>9.8055409769196872E-3</c:v>
                </c:pt>
                <c:pt idx="288">
                  <c:v>9.3339844985127277E-3</c:v>
                </c:pt>
                <c:pt idx="289">
                  <c:v>1.0079377536473783E-2</c:v>
                </c:pt>
                <c:pt idx="290">
                  <c:v>8.8100660832674278E-3</c:v>
                </c:pt>
                <c:pt idx="291">
                  <c:v>9.5840303132060482E-3</c:v>
                </c:pt>
                <c:pt idx="292">
                  <c:v>9.8114899806596382E-3</c:v>
                </c:pt>
                <c:pt idx="293">
                  <c:v>1.0327810557881014E-2</c:v>
                </c:pt>
                <c:pt idx="294">
                  <c:v>1.0059148202856145E-2</c:v>
                </c:pt>
                <c:pt idx="295">
                  <c:v>9.6206214642745973E-3</c:v>
                </c:pt>
                <c:pt idx="296">
                  <c:v>1.0645832907650811E-2</c:v>
                </c:pt>
                <c:pt idx="297">
                  <c:v>8.5221137115066518E-3</c:v>
                </c:pt>
                <c:pt idx="298">
                  <c:v>1.0059747839332729E-2</c:v>
                </c:pt>
                <c:pt idx="299">
                  <c:v>1.0304470887325327E-2</c:v>
                </c:pt>
                <c:pt idx="300">
                  <c:v>9.4566174304415562E-3</c:v>
                </c:pt>
                <c:pt idx="301">
                  <c:v>9.0609189434888941E-3</c:v>
                </c:pt>
                <c:pt idx="302">
                  <c:v>9.7462963337482198E-3</c:v>
                </c:pt>
                <c:pt idx="303">
                  <c:v>9.707025615073455E-3</c:v>
                </c:pt>
                <c:pt idx="304">
                  <c:v>8.4926966909791846E-3</c:v>
                </c:pt>
                <c:pt idx="305">
                  <c:v>9.2838389088651264E-3</c:v>
                </c:pt>
                <c:pt idx="306">
                  <c:v>8.1802863365914545E-3</c:v>
                </c:pt>
                <c:pt idx="307">
                  <c:v>9.8076148211062465E-3</c:v>
                </c:pt>
                <c:pt idx="308">
                  <c:v>9.1129508985765724E-3</c:v>
                </c:pt>
                <c:pt idx="309">
                  <c:v>9.1436277435591393E-3</c:v>
                </c:pt>
                <c:pt idx="310">
                  <c:v>9.359084284814639E-3</c:v>
                </c:pt>
                <c:pt idx="311">
                  <c:v>8.2804002119179314E-3</c:v>
                </c:pt>
                <c:pt idx="312">
                  <c:v>9.3829934768321719E-3</c:v>
                </c:pt>
                <c:pt idx="313">
                  <c:v>9.4937839625627175E-3</c:v>
                </c:pt>
                <c:pt idx="314">
                  <c:v>1.0150576970071736E-2</c:v>
                </c:pt>
                <c:pt idx="315">
                  <c:v>1.0731747687992357E-2</c:v>
                </c:pt>
                <c:pt idx="316">
                  <c:v>1.0428073294054192E-2</c:v>
                </c:pt>
                <c:pt idx="317">
                  <c:v>9.1400860317310782E-3</c:v>
                </c:pt>
                <c:pt idx="318">
                  <c:v>9.2847798946254362E-3</c:v>
                </c:pt>
                <c:pt idx="319">
                  <c:v>9.859965811445149E-3</c:v>
                </c:pt>
                <c:pt idx="320">
                  <c:v>9.5188481308840552E-3</c:v>
                </c:pt>
                <c:pt idx="321">
                  <c:v>9.1010055960576864E-3</c:v>
                </c:pt>
                <c:pt idx="322">
                  <c:v>9.1573690441726051E-3</c:v>
                </c:pt>
                <c:pt idx="323">
                  <c:v>9.1052578303659482E-3</c:v>
                </c:pt>
                <c:pt idx="324">
                  <c:v>9.2772742920521917E-3</c:v>
                </c:pt>
                <c:pt idx="325">
                  <c:v>9.6826947633946881E-3</c:v>
                </c:pt>
                <c:pt idx="326">
                  <c:v>8.6981812177519859E-3</c:v>
                </c:pt>
                <c:pt idx="327">
                  <c:v>9.4891048456866699E-3</c:v>
                </c:pt>
                <c:pt idx="328">
                  <c:v>9.0449080048954269E-3</c:v>
                </c:pt>
                <c:pt idx="329">
                  <c:v>9.4329526109886309E-3</c:v>
                </c:pt>
                <c:pt idx="330">
                  <c:v>1.1031113007658421E-2</c:v>
                </c:pt>
                <c:pt idx="331">
                  <c:v>9.2818253854325319E-3</c:v>
                </c:pt>
                <c:pt idx="332">
                  <c:v>9.2732807661399727E-3</c:v>
                </c:pt>
                <c:pt idx="333">
                  <c:v>9.9408001489953955E-3</c:v>
                </c:pt>
                <c:pt idx="334">
                  <c:v>9.1474156057461519E-3</c:v>
                </c:pt>
                <c:pt idx="335">
                  <c:v>9.4776895137705409E-3</c:v>
                </c:pt>
                <c:pt idx="336">
                  <c:v>9.5390334280918022E-3</c:v>
                </c:pt>
                <c:pt idx="337">
                  <c:v>9.7085404202011099E-3</c:v>
                </c:pt>
                <c:pt idx="338">
                  <c:v>1.1056273421239521E-2</c:v>
                </c:pt>
                <c:pt idx="339">
                  <c:v>9.3873663944082537E-3</c:v>
                </c:pt>
                <c:pt idx="340">
                  <c:v>1.0616155210369497E-2</c:v>
                </c:pt>
                <c:pt idx="341">
                  <c:v>1.1092877129152906E-2</c:v>
                </c:pt>
                <c:pt idx="342">
                  <c:v>9.6614841773648378E-3</c:v>
                </c:pt>
                <c:pt idx="343">
                  <c:v>9.2131544302340457E-3</c:v>
                </c:pt>
                <c:pt idx="344">
                  <c:v>8.8648320660452817E-3</c:v>
                </c:pt>
                <c:pt idx="345">
                  <c:v>9.3109528875868677E-3</c:v>
                </c:pt>
                <c:pt idx="346">
                  <c:v>9.7155792681334358E-3</c:v>
                </c:pt>
                <c:pt idx="347">
                  <c:v>8.8411229083322929E-3</c:v>
                </c:pt>
                <c:pt idx="348">
                  <c:v>1.0171243247499295E-2</c:v>
                </c:pt>
                <c:pt idx="349">
                  <c:v>1.0229818235918503E-2</c:v>
                </c:pt>
                <c:pt idx="350">
                  <c:v>9.4073956077860652E-3</c:v>
                </c:pt>
                <c:pt idx="351">
                  <c:v>1.0396281235752024E-2</c:v>
                </c:pt>
                <c:pt idx="352">
                  <c:v>9.3592675903206805E-3</c:v>
                </c:pt>
                <c:pt idx="353">
                  <c:v>9.4005906754915623E-3</c:v>
                </c:pt>
                <c:pt idx="354">
                  <c:v>8.5693784282617896E-3</c:v>
                </c:pt>
                <c:pt idx="355">
                  <c:v>1.0310078307141013E-2</c:v>
                </c:pt>
                <c:pt idx="356">
                  <c:v>8.0700650007986732E-3</c:v>
                </c:pt>
                <c:pt idx="357">
                  <c:v>9.7605896742879086E-3</c:v>
                </c:pt>
                <c:pt idx="358">
                  <c:v>9.1035323975000408E-3</c:v>
                </c:pt>
                <c:pt idx="359">
                  <c:v>9.9508716478513351E-3</c:v>
                </c:pt>
                <c:pt idx="360">
                  <c:v>8.6294607029769616E-3</c:v>
                </c:pt>
                <c:pt idx="361">
                  <c:v>9.1716888477965663E-3</c:v>
                </c:pt>
                <c:pt idx="362">
                  <c:v>1.0412492870111584E-2</c:v>
                </c:pt>
                <c:pt idx="363">
                  <c:v>9.2751978763100026E-3</c:v>
                </c:pt>
                <c:pt idx="364">
                  <c:v>1.0776547404747139E-2</c:v>
                </c:pt>
                <c:pt idx="365">
                  <c:v>1.0018955400039102E-2</c:v>
                </c:pt>
                <c:pt idx="366">
                  <c:v>9.3481669863472831E-3</c:v>
                </c:pt>
                <c:pt idx="367">
                  <c:v>9.9098095364607442E-3</c:v>
                </c:pt>
                <c:pt idx="368">
                  <c:v>8.3717638758437265E-3</c:v>
                </c:pt>
                <c:pt idx="369">
                  <c:v>9.2365294087851536E-3</c:v>
                </c:pt>
                <c:pt idx="370">
                  <c:v>8.8126806268612572E-3</c:v>
                </c:pt>
                <c:pt idx="371">
                  <c:v>9.3871587683177337E-3</c:v>
                </c:pt>
                <c:pt idx="372">
                  <c:v>1.0483323363126715E-2</c:v>
                </c:pt>
                <c:pt idx="373">
                  <c:v>1.0017156079571252E-2</c:v>
                </c:pt>
                <c:pt idx="374">
                  <c:v>9.3611037265797104E-3</c:v>
                </c:pt>
                <c:pt idx="375">
                  <c:v>8.3980250898190775E-3</c:v>
                </c:pt>
                <c:pt idx="376">
                  <c:v>1.0142201860390278E-2</c:v>
                </c:pt>
                <c:pt idx="377">
                  <c:v>8.8513546414827199E-3</c:v>
                </c:pt>
                <c:pt idx="378">
                  <c:v>9.7960372698225016E-3</c:v>
                </c:pt>
                <c:pt idx="379">
                  <c:v>9.8422397357505638E-3</c:v>
                </c:pt>
                <c:pt idx="380">
                  <c:v>1.0567086567862165E-2</c:v>
                </c:pt>
                <c:pt idx="381">
                  <c:v>9.0093692154667691E-3</c:v>
                </c:pt>
                <c:pt idx="382">
                  <c:v>9.837064078888293E-3</c:v>
                </c:pt>
                <c:pt idx="383">
                  <c:v>1.0157911170843753E-2</c:v>
                </c:pt>
                <c:pt idx="384">
                  <c:v>8.7780223206276875E-3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1E-40A1-A009-09EEDCD45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3733760"/>
        <c:axId val="103075200"/>
      </c:barChart>
      <c:lineChart>
        <c:grouping val="standard"/>
        <c:varyColors val="0"/>
        <c:ser>
          <c:idx val="0"/>
          <c:order val="0"/>
          <c:tx>
            <c:v>+НБ %</c:v>
          </c:tx>
          <c:spPr>
            <a:ln w="2222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'ВЛ-110кВ_СТЭЦ-ПС_Мера'!$AI$14:$AI$398</c:f>
              <c:numCache>
                <c:formatCode>0.00%</c:formatCode>
                <c:ptCount val="385"/>
                <c:pt idx="0">
                  <c:v>0</c:v>
                </c:pt>
                <c:pt idx="1">
                  <c:v>0</c:v>
                </c:pt>
                <c:pt idx="2">
                  <c:v>9.9152660075259719E-3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9.9152660075259719E-3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1.3880755861755561E-2</c:v>
                </c:pt>
                <c:pt idx="28">
                  <c:v>1.3890335630868144E-2</c:v>
                </c:pt>
                <c:pt idx="29">
                  <c:v>1.3881948499088113E-2</c:v>
                </c:pt>
                <c:pt idx="30">
                  <c:v>1.3893080481913464E-2</c:v>
                </c:pt>
                <c:pt idx="31">
                  <c:v>1.3885393163204824E-2</c:v>
                </c:pt>
                <c:pt idx="32">
                  <c:v>1.3892706286344758E-2</c:v>
                </c:pt>
                <c:pt idx="33">
                  <c:v>1.3888636749244425E-2</c:v>
                </c:pt>
                <c:pt idx="34">
                  <c:v>1.3880469441107733E-2</c:v>
                </c:pt>
                <c:pt idx="35">
                  <c:v>1.3874549679851156E-2</c:v>
                </c:pt>
                <c:pt idx="36">
                  <c:v>1.3881719472383647E-2</c:v>
                </c:pt>
                <c:pt idx="37">
                  <c:v>1.388342872253465E-2</c:v>
                </c:pt>
                <c:pt idx="38">
                  <c:v>1.3874481195380921E-2</c:v>
                </c:pt>
                <c:pt idx="39">
                  <c:v>1.3878985582424673E-2</c:v>
                </c:pt>
                <c:pt idx="40">
                  <c:v>1.3875829895093516E-2</c:v>
                </c:pt>
                <c:pt idx="41">
                  <c:v>1.3876240728025561E-2</c:v>
                </c:pt>
                <c:pt idx="42">
                  <c:v>1.3876322837332955E-2</c:v>
                </c:pt>
                <c:pt idx="43">
                  <c:v>1.3540992378890813E-2</c:v>
                </c:pt>
                <c:pt idx="44">
                  <c:v>1.3882360522869518E-2</c:v>
                </c:pt>
                <c:pt idx="45">
                  <c:v>1.3881811688726835E-2</c:v>
                </c:pt>
                <c:pt idx="46">
                  <c:v>1.3882462526772322E-2</c:v>
                </c:pt>
                <c:pt idx="47">
                  <c:v>1.388303430791624E-2</c:v>
                </c:pt>
                <c:pt idx="48">
                  <c:v>1.3887468081386739E-2</c:v>
                </c:pt>
                <c:pt idx="49">
                  <c:v>1.3881041132472247E-2</c:v>
                </c:pt>
                <c:pt idx="50">
                  <c:v>1.3888082003084166E-2</c:v>
                </c:pt>
                <c:pt idx="51">
                  <c:v>1.3876960595138776E-2</c:v>
                </c:pt>
                <c:pt idx="52">
                  <c:v>1.3885191895463687E-2</c:v>
                </c:pt>
                <c:pt idx="53">
                  <c:v>1.3887573466797426E-2</c:v>
                </c:pt>
                <c:pt idx="54">
                  <c:v>1.3881242179743061E-2</c:v>
                </c:pt>
                <c:pt idx="55">
                  <c:v>1.3886611190880582E-2</c:v>
                </c:pt>
                <c:pt idx="56">
                  <c:v>1.3890738405232347E-2</c:v>
                </c:pt>
                <c:pt idx="57">
                  <c:v>1.3885960734938257E-2</c:v>
                </c:pt>
                <c:pt idx="58">
                  <c:v>1.3884712906971597E-2</c:v>
                </c:pt>
                <c:pt idx="59">
                  <c:v>1.387025699630463E-2</c:v>
                </c:pt>
                <c:pt idx="60">
                  <c:v>1.3884826579142721E-2</c:v>
                </c:pt>
                <c:pt idx="61">
                  <c:v>1.3881809940516665E-2</c:v>
                </c:pt>
                <c:pt idx="62">
                  <c:v>1.3875406010131774E-2</c:v>
                </c:pt>
                <c:pt idx="63">
                  <c:v>1.3875688087035437E-2</c:v>
                </c:pt>
                <c:pt idx="64">
                  <c:v>1.387838966028076E-2</c:v>
                </c:pt>
                <c:pt idx="65">
                  <c:v>1.3881101471449548E-2</c:v>
                </c:pt>
                <c:pt idx="66">
                  <c:v>1.387601366527595E-2</c:v>
                </c:pt>
                <c:pt idx="67">
                  <c:v>1.3870109273516234E-2</c:v>
                </c:pt>
                <c:pt idx="68">
                  <c:v>1.3879447595797631E-2</c:v>
                </c:pt>
                <c:pt idx="69">
                  <c:v>1.3882665775379631E-2</c:v>
                </c:pt>
                <c:pt idx="70">
                  <c:v>1.3887453881758801E-2</c:v>
                </c:pt>
                <c:pt idx="71">
                  <c:v>1.3886461982619202E-2</c:v>
                </c:pt>
                <c:pt idx="72">
                  <c:v>1.3879632567754829E-2</c:v>
                </c:pt>
                <c:pt idx="73">
                  <c:v>1.3892575508355607E-2</c:v>
                </c:pt>
                <c:pt idx="74">
                  <c:v>1.3878589545415806E-2</c:v>
                </c:pt>
                <c:pt idx="75">
                  <c:v>1.3881258822008271E-2</c:v>
                </c:pt>
                <c:pt idx="76">
                  <c:v>1.3883168176532184E-2</c:v>
                </c:pt>
                <c:pt idx="77">
                  <c:v>1.3886845233100362E-2</c:v>
                </c:pt>
                <c:pt idx="78">
                  <c:v>1.3890950213426704E-2</c:v>
                </c:pt>
                <c:pt idx="79">
                  <c:v>1.3879549271226709E-2</c:v>
                </c:pt>
                <c:pt idx="80">
                  <c:v>1.3892142904065811E-2</c:v>
                </c:pt>
                <c:pt idx="81">
                  <c:v>1.3890520139144378E-2</c:v>
                </c:pt>
                <c:pt idx="82">
                  <c:v>1.3876439085692735E-2</c:v>
                </c:pt>
                <c:pt idx="83">
                  <c:v>1.3881869087646919E-2</c:v>
                </c:pt>
                <c:pt idx="84">
                  <c:v>1.3877904831128969E-2</c:v>
                </c:pt>
                <c:pt idx="85">
                  <c:v>1.3880249993397127E-2</c:v>
                </c:pt>
                <c:pt idx="86">
                  <c:v>1.3882626685133116E-2</c:v>
                </c:pt>
                <c:pt idx="87">
                  <c:v>1.3875313607005814E-2</c:v>
                </c:pt>
                <c:pt idx="88">
                  <c:v>1.3877717947829297E-2</c:v>
                </c:pt>
                <c:pt idx="89">
                  <c:v>1.3871301601220571E-2</c:v>
                </c:pt>
                <c:pt idx="90">
                  <c:v>1.3876400908522615E-2</c:v>
                </c:pt>
                <c:pt idx="91">
                  <c:v>1.3875268551548463E-2</c:v>
                </c:pt>
                <c:pt idx="92">
                  <c:v>1.3877956342310017E-2</c:v>
                </c:pt>
                <c:pt idx="93">
                  <c:v>1.3879251312970355E-2</c:v>
                </c:pt>
                <c:pt idx="94">
                  <c:v>1.3884596767614278E-2</c:v>
                </c:pt>
                <c:pt idx="95">
                  <c:v>1.387959850750976E-2</c:v>
                </c:pt>
                <c:pt idx="96">
                  <c:v>1.3885062600914244E-2</c:v>
                </c:pt>
                <c:pt idx="97">
                  <c:v>1.3885329937249367E-2</c:v>
                </c:pt>
                <c:pt idx="98">
                  <c:v>1.3888134588773991E-2</c:v>
                </c:pt>
                <c:pt idx="99">
                  <c:v>1.3878251265813093E-2</c:v>
                </c:pt>
                <c:pt idx="100">
                  <c:v>1.3883032882581811E-2</c:v>
                </c:pt>
                <c:pt idx="101">
                  <c:v>1.3882704527725746E-2</c:v>
                </c:pt>
                <c:pt idx="102">
                  <c:v>1.3886358253747797E-2</c:v>
                </c:pt>
                <c:pt idx="103">
                  <c:v>1.3890317129664469E-2</c:v>
                </c:pt>
                <c:pt idx="104">
                  <c:v>1.3890491958306004E-2</c:v>
                </c:pt>
                <c:pt idx="105">
                  <c:v>1.3892641932011597E-2</c:v>
                </c:pt>
                <c:pt idx="106">
                  <c:v>1.3882628325869006E-2</c:v>
                </c:pt>
                <c:pt idx="107">
                  <c:v>1.3888656341617241E-2</c:v>
                </c:pt>
                <c:pt idx="108">
                  <c:v>1.3883235819519266E-2</c:v>
                </c:pt>
                <c:pt idx="109">
                  <c:v>1.3882597578277421E-2</c:v>
                </c:pt>
                <c:pt idx="110">
                  <c:v>1.3876072231673786E-2</c:v>
                </c:pt>
                <c:pt idx="111">
                  <c:v>1.3889568015724264E-2</c:v>
                </c:pt>
                <c:pt idx="112">
                  <c:v>1.3883800818234647E-2</c:v>
                </c:pt>
                <c:pt idx="113">
                  <c:v>1.3877683995345414E-2</c:v>
                </c:pt>
                <c:pt idx="114">
                  <c:v>1.3882375628954162E-2</c:v>
                </c:pt>
                <c:pt idx="115">
                  <c:v>1.3879478658835653E-2</c:v>
                </c:pt>
                <c:pt idx="116">
                  <c:v>1.3886798185988612E-2</c:v>
                </c:pt>
                <c:pt idx="117">
                  <c:v>1.389162042484869E-2</c:v>
                </c:pt>
                <c:pt idx="118">
                  <c:v>1.3885925853355841E-2</c:v>
                </c:pt>
                <c:pt idx="119">
                  <c:v>1.3895935511165414E-2</c:v>
                </c:pt>
                <c:pt idx="120">
                  <c:v>1.3890374551322365E-2</c:v>
                </c:pt>
                <c:pt idx="121">
                  <c:v>1.38969064337019E-2</c:v>
                </c:pt>
                <c:pt idx="122">
                  <c:v>1.3896820072955673E-2</c:v>
                </c:pt>
                <c:pt idx="123">
                  <c:v>1.3894216858519342E-2</c:v>
                </c:pt>
                <c:pt idx="124">
                  <c:v>1.3896780342989546E-2</c:v>
                </c:pt>
                <c:pt idx="125">
                  <c:v>1.3881336782351371E-2</c:v>
                </c:pt>
                <c:pt idx="126">
                  <c:v>1.3901733442857009E-2</c:v>
                </c:pt>
                <c:pt idx="127">
                  <c:v>1.3893215534200143E-2</c:v>
                </c:pt>
                <c:pt idx="128">
                  <c:v>1.3896343956760131E-2</c:v>
                </c:pt>
                <c:pt idx="129">
                  <c:v>1.3890400718102594E-2</c:v>
                </c:pt>
                <c:pt idx="130">
                  <c:v>1.3893781788691075E-2</c:v>
                </c:pt>
                <c:pt idx="131">
                  <c:v>1.3892335712074195E-2</c:v>
                </c:pt>
                <c:pt idx="132">
                  <c:v>1.3891620155929119E-2</c:v>
                </c:pt>
                <c:pt idx="133">
                  <c:v>1.389211182231379E-2</c:v>
                </c:pt>
                <c:pt idx="134">
                  <c:v>1.3886311981555493E-2</c:v>
                </c:pt>
                <c:pt idx="135">
                  <c:v>1.3893993763019948E-2</c:v>
                </c:pt>
                <c:pt idx="136">
                  <c:v>1.3890543167580052E-2</c:v>
                </c:pt>
                <c:pt idx="137">
                  <c:v>1.3884620925489191E-2</c:v>
                </c:pt>
                <c:pt idx="138">
                  <c:v>1.3892549595993614E-2</c:v>
                </c:pt>
                <c:pt idx="139">
                  <c:v>1.3883090580270242E-2</c:v>
                </c:pt>
                <c:pt idx="140">
                  <c:v>1.3894149631259177E-2</c:v>
                </c:pt>
                <c:pt idx="141">
                  <c:v>1.3890734055589311E-2</c:v>
                </c:pt>
                <c:pt idx="142">
                  <c:v>1.3882393432831158E-2</c:v>
                </c:pt>
                <c:pt idx="143">
                  <c:v>1.3896983510049343E-2</c:v>
                </c:pt>
                <c:pt idx="144">
                  <c:v>1.3890092452362375E-2</c:v>
                </c:pt>
                <c:pt idx="145">
                  <c:v>1.3895123451443397E-2</c:v>
                </c:pt>
                <c:pt idx="146">
                  <c:v>1.3885070645746771E-2</c:v>
                </c:pt>
                <c:pt idx="147">
                  <c:v>1.3891799968252396E-2</c:v>
                </c:pt>
                <c:pt idx="148">
                  <c:v>1.3883421329714284E-2</c:v>
                </c:pt>
                <c:pt idx="149">
                  <c:v>1.3894873617656157E-2</c:v>
                </c:pt>
                <c:pt idx="150">
                  <c:v>1.3891527011083734E-2</c:v>
                </c:pt>
                <c:pt idx="151">
                  <c:v>1.3893896446342599E-2</c:v>
                </c:pt>
                <c:pt idx="152">
                  <c:v>1.3888638120890045E-2</c:v>
                </c:pt>
                <c:pt idx="153">
                  <c:v>1.3879834103447689E-2</c:v>
                </c:pt>
                <c:pt idx="154">
                  <c:v>1.3881139623384468E-2</c:v>
                </c:pt>
                <c:pt idx="155">
                  <c:v>1.3879198913192579E-2</c:v>
                </c:pt>
                <c:pt idx="156">
                  <c:v>1.3878379193463972E-2</c:v>
                </c:pt>
                <c:pt idx="157">
                  <c:v>1.3877941403782717E-2</c:v>
                </c:pt>
                <c:pt idx="158">
                  <c:v>1.387890781943151E-2</c:v>
                </c:pt>
                <c:pt idx="159">
                  <c:v>1.3890852898729704E-2</c:v>
                </c:pt>
                <c:pt idx="160">
                  <c:v>1.3880420965527097E-2</c:v>
                </c:pt>
                <c:pt idx="161">
                  <c:v>1.3874206727337553E-2</c:v>
                </c:pt>
                <c:pt idx="162">
                  <c:v>1.3879937796557834E-2</c:v>
                </c:pt>
                <c:pt idx="163">
                  <c:v>1.3881640795453962E-2</c:v>
                </c:pt>
                <c:pt idx="164">
                  <c:v>1.3882026323163201E-2</c:v>
                </c:pt>
                <c:pt idx="165">
                  <c:v>1.3880535645180303E-2</c:v>
                </c:pt>
                <c:pt idx="166">
                  <c:v>1.3881332004080786E-2</c:v>
                </c:pt>
                <c:pt idx="167">
                  <c:v>1.3882442868556657E-2</c:v>
                </c:pt>
                <c:pt idx="168">
                  <c:v>1.3884582832550734E-2</c:v>
                </c:pt>
                <c:pt idx="169">
                  <c:v>1.3885978818594132E-2</c:v>
                </c:pt>
                <c:pt idx="170">
                  <c:v>1.3879698830015661E-2</c:v>
                </c:pt>
                <c:pt idx="171">
                  <c:v>1.3878021132247119E-2</c:v>
                </c:pt>
                <c:pt idx="172">
                  <c:v>1.3881041162269528E-2</c:v>
                </c:pt>
                <c:pt idx="173">
                  <c:v>1.3885031671007141E-2</c:v>
                </c:pt>
                <c:pt idx="174">
                  <c:v>1.3887456751283953E-2</c:v>
                </c:pt>
                <c:pt idx="175">
                  <c:v>1.3884686799806843E-2</c:v>
                </c:pt>
                <c:pt idx="176">
                  <c:v>1.3890983254315828E-2</c:v>
                </c:pt>
                <c:pt idx="177">
                  <c:v>1.3883038728637078E-2</c:v>
                </c:pt>
                <c:pt idx="178">
                  <c:v>1.3875563705436557E-2</c:v>
                </c:pt>
                <c:pt idx="179">
                  <c:v>1.3878443132831694E-2</c:v>
                </c:pt>
                <c:pt idx="180">
                  <c:v>1.387748606157365E-2</c:v>
                </c:pt>
                <c:pt idx="181">
                  <c:v>1.3876638441931446E-2</c:v>
                </c:pt>
                <c:pt idx="182">
                  <c:v>1.3873456701892176E-2</c:v>
                </c:pt>
                <c:pt idx="183">
                  <c:v>1.3879002507999455E-2</c:v>
                </c:pt>
                <c:pt idx="184">
                  <c:v>1.3882093361047947E-2</c:v>
                </c:pt>
                <c:pt idx="185">
                  <c:v>1.3883272598843088E-2</c:v>
                </c:pt>
                <c:pt idx="186">
                  <c:v>1.3873856150320789E-2</c:v>
                </c:pt>
                <c:pt idx="187">
                  <c:v>1.3874236822238982E-2</c:v>
                </c:pt>
                <c:pt idx="188">
                  <c:v>1.3885153248743001E-2</c:v>
                </c:pt>
                <c:pt idx="189">
                  <c:v>1.3877793082858499E-2</c:v>
                </c:pt>
                <c:pt idx="190">
                  <c:v>1.3884472295829862E-2</c:v>
                </c:pt>
                <c:pt idx="191">
                  <c:v>1.3886249898885161E-2</c:v>
                </c:pt>
                <c:pt idx="192">
                  <c:v>1.3883834558904103E-2</c:v>
                </c:pt>
                <c:pt idx="193">
                  <c:v>1.3886847846148511E-2</c:v>
                </c:pt>
                <c:pt idx="194">
                  <c:v>1.3880669125542904E-2</c:v>
                </c:pt>
                <c:pt idx="195">
                  <c:v>1.3886117839362642E-2</c:v>
                </c:pt>
                <c:pt idx="196">
                  <c:v>1.3889727068291294E-2</c:v>
                </c:pt>
                <c:pt idx="197">
                  <c:v>1.388832983268389E-2</c:v>
                </c:pt>
                <c:pt idx="198">
                  <c:v>1.3885151482498867E-2</c:v>
                </c:pt>
                <c:pt idx="199">
                  <c:v>1.38854139045011E-2</c:v>
                </c:pt>
                <c:pt idx="200">
                  <c:v>1.3887195940870354E-2</c:v>
                </c:pt>
                <c:pt idx="201">
                  <c:v>1.3888306571193738E-2</c:v>
                </c:pt>
                <c:pt idx="202">
                  <c:v>1.3879004610856047E-2</c:v>
                </c:pt>
                <c:pt idx="203">
                  <c:v>1.3884071401341427E-2</c:v>
                </c:pt>
                <c:pt idx="204">
                  <c:v>1.3891779221457486E-2</c:v>
                </c:pt>
                <c:pt idx="205">
                  <c:v>1.3877673862132421E-2</c:v>
                </c:pt>
                <c:pt idx="206">
                  <c:v>1.3882276337258723E-2</c:v>
                </c:pt>
                <c:pt idx="207">
                  <c:v>1.3885826782917023E-2</c:v>
                </c:pt>
                <c:pt idx="208">
                  <c:v>1.3881513722609522E-2</c:v>
                </c:pt>
                <c:pt idx="209">
                  <c:v>1.3867362533693528E-2</c:v>
                </c:pt>
                <c:pt idx="210">
                  <c:v>1.3874009338071138E-2</c:v>
                </c:pt>
                <c:pt idx="211">
                  <c:v>1.3876669670774618E-2</c:v>
                </c:pt>
                <c:pt idx="212">
                  <c:v>1.3879911859727661E-2</c:v>
                </c:pt>
                <c:pt idx="213">
                  <c:v>1.3882335191078567E-2</c:v>
                </c:pt>
                <c:pt idx="214">
                  <c:v>1.3881020888941685E-2</c:v>
                </c:pt>
                <c:pt idx="215">
                  <c:v>1.3890088646591081E-2</c:v>
                </c:pt>
                <c:pt idx="216">
                  <c:v>1.387888918711931E-2</c:v>
                </c:pt>
                <c:pt idx="217">
                  <c:v>1.3887203100219179E-2</c:v>
                </c:pt>
                <c:pt idx="218">
                  <c:v>1.3888185687850269E-2</c:v>
                </c:pt>
                <c:pt idx="219">
                  <c:v>1.3875614458443524E-2</c:v>
                </c:pt>
                <c:pt idx="220">
                  <c:v>1.3884023804261765E-2</c:v>
                </c:pt>
                <c:pt idx="221">
                  <c:v>1.3885394634105826E-2</c:v>
                </c:pt>
                <c:pt idx="222">
                  <c:v>1.389055835812935E-2</c:v>
                </c:pt>
                <c:pt idx="223">
                  <c:v>1.3884760634995658E-2</c:v>
                </c:pt>
                <c:pt idx="224">
                  <c:v>1.3887489151632786E-2</c:v>
                </c:pt>
                <c:pt idx="225">
                  <c:v>1.3878995210071909E-2</c:v>
                </c:pt>
                <c:pt idx="226">
                  <c:v>1.388347689002515E-2</c:v>
                </c:pt>
                <c:pt idx="227">
                  <c:v>1.3884763269615274E-2</c:v>
                </c:pt>
                <c:pt idx="228">
                  <c:v>1.3885689012405091E-2</c:v>
                </c:pt>
                <c:pt idx="229">
                  <c:v>1.3881484326377426E-2</c:v>
                </c:pt>
                <c:pt idx="230">
                  <c:v>1.3882918265204037E-2</c:v>
                </c:pt>
                <c:pt idx="231">
                  <c:v>1.3882749995161384E-2</c:v>
                </c:pt>
                <c:pt idx="232">
                  <c:v>1.3879828749404377E-2</c:v>
                </c:pt>
                <c:pt idx="233">
                  <c:v>1.3879777202705904E-2</c:v>
                </c:pt>
                <c:pt idx="234">
                  <c:v>1.3877885838175157E-2</c:v>
                </c:pt>
                <c:pt idx="235">
                  <c:v>1.3883446043697945E-2</c:v>
                </c:pt>
                <c:pt idx="236">
                  <c:v>1.3890037231148067E-2</c:v>
                </c:pt>
                <c:pt idx="237">
                  <c:v>1.388238089701551E-2</c:v>
                </c:pt>
                <c:pt idx="238">
                  <c:v>1.3891985783226852E-2</c:v>
                </c:pt>
                <c:pt idx="239">
                  <c:v>1.3888580552114362E-2</c:v>
                </c:pt>
                <c:pt idx="240">
                  <c:v>1.3885457317194332E-2</c:v>
                </c:pt>
                <c:pt idx="241">
                  <c:v>1.3912400723006957E-2</c:v>
                </c:pt>
                <c:pt idx="242">
                  <c:v>1.388799771964855E-2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1.3919787358880706E-2</c:v>
                </c:pt>
                <c:pt idx="264">
                  <c:v>1.3895543864099871E-2</c:v>
                </c:pt>
                <c:pt idx="265">
                  <c:v>1.3885160071725897E-2</c:v>
                </c:pt>
                <c:pt idx="266">
                  <c:v>1.3884754994888407E-2</c:v>
                </c:pt>
                <c:pt idx="267">
                  <c:v>1.3891553916651166E-2</c:v>
                </c:pt>
                <c:pt idx="268">
                  <c:v>1.3880940171723269E-2</c:v>
                </c:pt>
                <c:pt idx="269">
                  <c:v>1.3888196135935713E-2</c:v>
                </c:pt>
                <c:pt idx="270">
                  <c:v>1.3880550191438891E-2</c:v>
                </c:pt>
                <c:pt idx="271">
                  <c:v>1.3893543704358772E-2</c:v>
                </c:pt>
                <c:pt idx="272">
                  <c:v>1.3892440459702383E-2</c:v>
                </c:pt>
                <c:pt idx="273">
                  <c:v>1.3883729387680697E-2</c:v>
                </c:pt>
                <c:pt idx="274">
                  <c:v>1.3881550266849247E-2</c:v>
                </c:pt>
                <c:pt idx="275">
                  <c:v>1.3886421747147645E-2</c:v>
                </c:pt>
                <c:pt idx="276">
                  <c:v>1.3883708225326525E-2</c:v>
                </c:pt>
                <c:pt idx="277">
                  <c:v>1.388108803276393E-2</c:v>
                </c:pt>
                <c:pt idx="278">
                  <c:v>1.3886248688366489E-2</c:v>
                </c:pt>
                <c:pt idx="279">
                  <c:v>1.3887967585538221E-2</c:v>
                </c:pt>
                <c:pt idx="280">
                  <c:v>1.388338714511309E-2</c:v>
                </c:pt>
                <c:pt idx="281">
                  <c:v>1.388019318504533E-2</c:v>
                </c:pt>
                <c:pt idx="282">
                  <c:v>1.388296247030172E-2</c:v>
                </c:pt>
                <c:pt idx="283">
                  <c:v>1.3876958727523475E-2</c:v>
                </c:pt>
                <c:pt idx="284">
                  <c:v>1.3888339633637968E-2</c:v>
                </c:pt>
                <c:pt idx="285">
                  <c:v>1.3894132665184007E-2</c:v>
                </c:pt>
                <c:pt idx="286">
                  <c:v>1.3886210669526571E-2</c:v>
                </c:pt>
                <c:pt idx="287">
                  <c:v>1.3887584388237704E-2</c:v>
                </c:pt>
                <c:pt idx="288">
                  <c:v>1.3891565186231929E-2</c:v>
                </c:pt>
                <c:pt idx="289">
                  <c:v>1.3887466944957022E-2</c:v>
                </c:pt>
                <c:pt idx="290">
                  <c:v>1.3896751410135364E-2</c:v>
                </c:pt>
                <c:pt idx="291">
                  <c:v>1.3891404635346468E-2</c:v>
                </c:pt>
                <c:pt idx="292">
                  <c:v>1.3889498029859402E-2</c:v>
                </c:pt>
                <c:pt idx="293">
                  <c:v>1.3886345854037762E-2</c:v>
                </c:pt>
                <c:pt idx="294">
                  <c:v>1.388874976698477E-2</c:v>
                </c:pt>
                <c:pt idx="295">
                  <c:v>1.3892012717714196E-2</c:v>
                </c:pt>
                <c:pt idx="296">
                  <c:v>1.3885306293068875E-2</c:v>
                </c:pt>
                <c:pt idx="297">
                  <c:v>1.3898059364529102E-2</c:v>
                </c:pt>
                <c:pt idx="298">
                  <c:v>1.3885418552228936E-2</c:v>
                </c:pt>
                <c:pt idx="299">
                  <c:v>1.3882565651018412E-2</c:v>
                </c:pt>
                <c:pt idx="300">
                  <c:v>1.3888894248503252E-2</c:v>
                </c:pt>
                <c:pt idx="301">
                  <c:v>1.389186443444964E-2</c:v>
                </c:pt>
                <c:pt idx="302">
                  <c:v>1.388606976264352E-2</c:v>
                </c:pt>
                <c:pt idx="303">
                  <c:v>1.388704935327143E-2</c:v>
                </c:pt>
                <c:pt idx="304">
                  <c:v>1.3895841228386146E-2</c:v>
                </c:pt>
                <c:pt idx="305">
                  <c:v>1.3889767768328136E-2</c:v>
                </c:pt>
                <c:pt idx="306">
                  <c:v>1.3895592443018561E-2</c:v>
                </c:pt>
                <c:pt idx="307">
                  <c:v>1.3884605451452885E-2</c:v>
                </c:pt>
                <c:pt idx="308">
                  <c:v>1.3890936929864966E-2</c:v>
                </c:pt>
                <c:pt idx="309">
                  <c:v>1.389207316701639E-2</c:v>
                </c:pt>
                <c:pt idx="310">
                  <c:v>1.3891352034102012E-2</c:v>
                </c:pt>
                <c:pt idx="311">
                  <c:v>1.3899636813454175E-2</c:v>
                </c:pt>
                <c:pt idx="312">
                  <c:v>1.3892744235657341E-2</c:v>
                </c:pt>
                <c:pt idx="313">
                  <c:v>1.3892364785707483E-2</c:v>
                </c:pt>
                <c:pt idx="314">
                  <c:v>1.3887598346224994E-2</c:v>
                </c:pt>
                <c:pt idx="315">
                  <c:v>1.3883654452505416E-2</c:v>
                </c:pt>
                <c:pt idx="316">
                  <c:v>1.3885467409168984E-2</c:v>
                </c:pt>
                <c:pt idx="317">
                  <c:v>1.3894254896518278E-2</c:v>
                </c:pt>
                <c:pt idx="318">
                  <c:v>1.3894058937752743E-2</c:v>
                </c:pt>
                <c:pt idx="319">
                  <c:v>1.3889475201813637E-2</c:v>
                </c:pt>
                <c:pt idx="320">
                  <c:v>1.3890667177121072E-2</c:v>
                </c:pt>
                <c:pt idx="321">
                  <c:v>1.3891459062203182E-2</c:v>
                </c:pt>
                <c:pt idx="322">
                  <c:v>1.3889325823672496E-2</c:v>
                </c:pt>
                <c:pt idx="323">
                  <c:v>1.3888662565338267E-2</c:v>
                </c:pt>
                <c:pt idx="324">
                  <c:v>1.3887533852967598E-2</c:v>
                </c:pt>
                <c:pt idx="325">
                  <c:v>1.3886369825008103E-2</c:v>
                </c:pt>
                <c:pt idx="326">
                  <c:v>1.389251165992185E-2</c:v>
                </c:pt>
                <c:pt idx="327">
                  <c:v>1.3886133109287786E-2</c:v>
                </c:pt>
                <c:pt idx="328">
                  <c:v>1.3888934236885782E-2</c:v>
                </c:pt>
                <c:pt idx="329">
                  <c:v>1.3884565658075476E-2</c:v>
                </c:pt>
                <c:pt idx="330">
                  <c:v>1.3872688377620335E-2</c:v>
                </c:pt>
                <c:pt idx="331">
                  <c:v>1.3885451837287526E-2</c:v>
                </c:pt>
                <c:pt idx="332">
                  <c:v>1.3885315603627052E-2</c:v>
                </c:pt>
                <c:pt idx="333">
                  <c:v>1.3882200426734624E-2</c:v>
                </c:pt>
                <c:pt idx="334">
                  <c:v>1.388785650115228E-2</c:v>
                </c:pt>
                <c:pt idx="335">
                  <c:v>1.388699815821222E-2</c:v>
                </c:pt>
                <c:pt idx="336">
                  <c:v>1.3887123374005425E-2</c:v>
                </c:pt>
                <c:pt idx="337">
                  <c:v>1.3886590766723009E-2</c:v>
                </c:pt>
                <c:pt idx="338">
                  <c:v>1.3877019849009443E-2</c:v>
                </c:pt>
                <c:pt idx="339">
                  <c:v>1.3889754639287141E-2</c:v>
                </c:pt>
                <c:pt idx="340">
                  <c:v>1.3880957466519237E-2</c:v>
                </c:pt>
                <c:pt idx="341">
                  <c:v>1.3878174087253026E-2</c:v>
                </c:pt>
                <c:pt idx="342">
                  <c:v>1.3889026267281467E-2</c:v>
                </c:pt>
                <c:pt idx="343">
                  <c:v>1.3891206245816589E-2</c:v>
                </c:pt>
                <c:pt idx="344">
                  <c:v>1.3892673643063227E-2</c:v>
                </c:pt>
                <c:pt idx="345">
                  <c:v>1.3889043242741969E-2</c:v>
                </c:pt>
                <c:pt idx="346">
                  <c:v>1.3884398603164321E-2</c:v>
                </c:pt>
                <c:pt idx="347">
                  <c:v>1.3890046209538867E-2</c:v>
                </c:pt>
                <c:pt idx="348">
                  <c:v>1.3879092698959795E-2</c:v>
                </c:pt>
                <c:pt idx="349">
                  <c:v>1.3879707307308576E-2</c:v>
                </c:pt>
                <c:pt idx="350">
                  <c:v>1.3885177506094073E-2</c:v>
                </c:pt>
                <c:pt idx="351">
                  <c:v>1.387885791271894E-2</c:v>
                </c:pt>
                <c:pt idx="352">
                  <c:v>1.3887025013612971E-2</c:v>
                </c:pt>
                <c:pt idx="353">
                  <c:v>1.388527341984673E-2</c:v>
                </c:pt>
                <c:pt idx="354">
                  <c:v>1.3889585448305075E-2</c:v>
                </c:pt>
                <c:pt idx="355">
                  <c:v>1.3877215527303519E-2</c:v>
                </c:pt>
                <c:pt idx="356">
                  <c:v>1.3894697680156142E-2</c:v>
                </c:pt>
                <c:pt idx="357">
                  <c:v>1.388474491744063E-2</c:v>
                </c:pt>
                <c:pt idx="358">
                  <c:v>1.3889280388090423E-2</c:v>
                </c:pt>
                <c:pt idx="359">
                  <c:v>1.3884402475615305E-2</c:v>
                </c:pt>
                <c:pt idx="360">
                  <c:v>1.3894687624241684E-2</c:v>
                </c:pt>
                <c:pt idx="361">
                  <c:v>1.3891542211259369E-2</c:v>
                </c:pt>
                <c:pt idx="362">
                  <c:v>1.3882660100420705E-2</c:v>
                </c:pt>
                <c:pt idx="363">
                  <c:v>1.3890132516806234E-2</c:v>
                </c:pt>
                <c:pt idx="364">
                  <c:v>1.3879862117310427E-2</c:v>
                </c:pt>
                <c:pt idx="365">
                  <c:v>1.388560613649523E-2</c:v>
                </c:pt>
                <c:pt idx="366">
                  <c:v>1.3891544182671089E-2</c:v>
                </c:pt>
                <c:pt idx="367">
                  <c:v>1.3886991186816449E-2</c:v>
                </c:pt>
                <c:pt idx="368">
                  <c:v>1.3896667967973954E-2</c:v>
                </c:pt>
                <c:pt idx="369">
                  <c:v>1.3888784564811907E-2</c:v>
                </c:pt>
                <c:pt idx="370">
                  <c:v>1.3890942786475298E-2</c:v>
                </c:pt>
                <c:pt idx="371">
                  <c:v>1.3886123962011238E-2</c:v>
                </c:pt>
                <c:pt idx="372">
                  <c:v>1.3877829454124004E-2</c:v>
                </c:pt>
                <c:pt idx="373">
                  <c:v>1.388153688372056E-2</c:v>
                </c:pt>
                <c:pt idx="374">
                  <c:v>1.3886399441659109E-2</c:v>
                </c:pt>
                <c:pt idx="375">
                  <c:v>1.3893919247137345E-2</c:v>
                </c:pt>
                <c:pt idx="376">
                  <c:v>1.388143990425063E-2</c:v>
                </c:pt>
                <c:pt idx="377">
                  <c:v>1.3887904717544862E-2</c:v>
                </c:pt>
                <c:pt idx="378">
                  <c:v>1.3880276034654719E-2</c:v>
                </c:pt>
                <c:pt idx="379">
                  <c:v>1.3879761499532753E-2</c:v>
                </c:pt>
                <c:pt idx="380">
                  <c:v>1.3875757775002691E-2</c:v>
                </c:pt>
                <c:pt idx="381">
                  <c:v>1.3888470450464187E-2</c:v>
                </c:pt>
                <c:pt idx="382">
                  <c:v>1.3883523083692267E-2</c:v>
                </c:pt>
                <c:pt idx="383">
                  <c:v>1.3882759544258187E-2</c:v>
                </c:pt>
                <c:pt idx="384">
                  <c:v>1.3893405546681874E-2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1E-40A1-A009-09EEDCD4542D}"/>
            </c:ext>
          </c:extLst>
        </c:ser>
        <c:ser>
          <c:idx val="2"/>
          <c:order val="2"/>
          <c:tx>
            <c:v>-НБ %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'ВЛ-110кВ_СТЭЦ-ПС_Мера'!$AJ$14:$AJ$398</c:f>
              <c:numCache>
                <c:formatCode>0.00%</c:formatCode>
                <c:ptCount val="385"/>
                <c:pt idx="0">
                  <c:v>0</c:v>
                </c:pt>
                <c:pt idx="1">
                  <c:v>0</c:v>
                </c:pt>
                <c:pt idx="2">
                  <c:v>-9.9152660075259719E-3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-9.9152660075259719E-3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-1.3880755861755561E-2</c:v>
                </c:pt>
                <c:pt idx="28">
                  <c:v>-1.3890335630868144E-2</c:v>
                </c:pt>
                <c:pt idx="29">
                  <c:v>-1.3881948499088113E-2</c:v>
                </c:pt>
                <c:pt idx="30">
                  <c:v>-1.3893080481913464E-2</c:v>
                </c:pt>
                <c:pt idx="31">
                  <c:v>-1.3885393163204824E-2</c:v>
                </c:pt>
                <c:pt idx="32">
                  <c:v>-1.3892706286344758E-2</c:v>
                </c:pt>
                <c:pt idx="33">
                  <c:v>-1.3888636749244425E-2</c:v>
                </c:pt>
                <c:pt idx="34">
                  <c:v>-1.3880469441107733E-2</c:v>
                </c:pt>
                <c:pt idx="35">
                  <c:v>-1.3874549679851156E-2</c:v>
                </c:pt>
                <c:pt idx="36">
                  <c:v>-1.3881719472383647E-2</c:v>
                </c:pt>
                <c:pt idx="37">
                  <c:v>-1.388342872253465E-2</c:v>
                </c:pt>
                <c:pt idx="38">
                  <c:v>-1.3874481195380921E-2</c:v>
                </c:pt>
                <c:pt idx="39">
                  <c:v>-1.3878985582424673E-2</c:v>
                </c:pt>
                <c:pt idx="40">
                  <c:v>-1.3875829895093516E-2</c:v>
                </c:pt>
                <c:pt idx="41">
                  <c:v>-1.3876240728025561E-2</c:v>
                </c:pt>
                <c:pt idx="42">
                  <c:v>-1.3876322837332955E-2</c:v>
                </c:pt>
                <c:pt idx="43">
                  <c:v>-1.3540992378890813E-2</c:v>
                </c:pt>
                <c:pt idx="44">
                  <c:v>-1.3882360522869518E-2</c:v>
                </c:pt>
                <c:pt idx="45">
                  <c:v>-1.3881811688726835E-2</c:v>
                </c:pt>
                <c:pt idx="46">
                  <c:v>-1.3882462526772322E-2</c:v>
                </c:pt>
                <c:pt idx="47">
                  <c:v>-1.388303430791624E-2</c:v>
                </c:pt>
                <c:pt idx="48">
                  <c:v>-1.3887468081386739E-2</c:v>
                </c:pt>
                <c:pt idx="49">
                  <c:v>-1.3881041132472247E-2</c:v>
                </c:pt>
                <c:pt idx="50">
                  <c:v>-1.3888082003084166E-2</c:v>
                </c:pt>
                <c:pt idx="51">
                  <c:v>-1.3876960595138776E-2</c:v>
                </c:pt>
                <c:pt idx="52">
                  <c:v>-1.3885191895463687E-2</c:v>
                </c:pt>
                <c:pt idx="53">
                  <c:v>-1.3887573466797426E-2</c:v>
                </c:pt>
                <c:pt idx="54">
                  <c:v>-1.3881242179743061E-2</c:v>
                </c:pt>
                <c:pt idx="55">
                  <c:v>-1.3886611190880582E-2</c:v>
                </c:pt>
                <c:pt idx="56">
                  <c:v>-1.3890738405232347E-2</c:v>
                </c:pt>
                <c:pt idx="57">
                  <c:v>-1.3885960734938257E-2</c:v>
                </c:pt>
                <c:pt idx="58">
                  <c:v>-1.3884712906971597E-2</c:v>
                </c:pt>
                <c:pt idx="59">
                  <c:v>-1.387025699630463E-2</c:v>
                </c:pt>
                <c:pt idx="60">
                  <c:v>-1.3884826579142721E-2</c:v>
                </c:pt>
                <c:pt idx="61">
                  <c:v>-1.3881809940516665E-2</c:v>
                </c:pt>
                <c:pt idx="62">
                  <c:v>-1.3875406010131774E-2</c:v>
                </c:pt>
                <c:pt idx="63">
                  <c:v>-1.3875688087035437E-2</c:v>
                </c:pt>
                <c:pt idx="64">
                  <c:v>-1.387838966028076E-2</c:v>
                </c:pt>
                <c:pt idx="65">
                  <c:v>-1.3881101471449548E-2</c:v>
                </c:pt>
                <c:pt idx="66">
                  <c:v>-1.387601366527595E-2</c:v>
                </c:pt>
                <c:pt idx="67">
                  <c:v>-1.3870109273516234E-2</c:v>
                </c:pt>
                <c:pt idx="68">
                  <c:v>-1.3879447595797631E-2</c:v>
                </c:pt>
                <c:pt idx="69">
                  <c:v>-1.3882665775379631E-2</c:v>
                </c:pt>
                <c:pt idx="70">
                  <c:v>-1.3887453881758801E-2</c:v>
                </c:pt>
                <c:pt idx="71">
                  <c:v>-1.3886461982619202E-2</c:v>
                </c:pt>
                <c:pt idx="72">
                  <c:v>-1.3879632567754829E-2</c:v>
                </c:pt>
                <c:pt idx="73">
                  <c:v>-1.3892575508355607E-2</c:v>
                </c:pt>
                <c:pt idx="74">
                  <c:v>-1.3878589545415806E-2</c:v>
                </c:pt>
                <c:pt idx="75">
                  <c:v>-1.3881258822008271E-2</c:v>
                </c:pt>
                <c:pt idx="76">
                  <c:v>-1.3883168176532184E-2</c:v>
                </c:pt>
                <c:pt idx="77">
                  <c:v>-1.3886845233100362E-2</c:v>
                </c:pt>
                <c:pt idx="78">
                  <c:v>-1.3890950213426704E-2</c:v>
                </c:pt>
                <c:pt idx="79">
                  <c:v>-1.3879549271226709E-2</c:v>
                </c:pt>
                <c:pt idx="80">
                  <c:v>-1.3892142904065811E-2</c:v>
                </c:pt>
                <c:pt idx="81">
                  <c:v>-1.3890520139144378E-2</c:v>
                </c:pt>
                <c:pt idx="82">
                  <c:v>-1.3876439085692735E-2</c:v>
                </c:pt>
                <c:pt idx="83">
                  <c:v>-1.3881869087646919E-2</c:v>
                </c:pt>
                <c:pt idx="84">
                  <c:v>-1.3877904831128969E-2</c:v>
                </c:pt>
                <c:pt idx="85">
                  <c:v>-1.3880249993397127E-2</c:v>
                </c:pt>
                <c:pt idx="86">
                  <c:v>-1.3882626685133116E-2</c:v>
                </c:pt>
                <c:pt idx="87">
                  <c:v>-1.3875313607005814E-2</c:v>
                </c:pt>
                <c:pt idx="88">
                  <c:v>-1.3877717947829297E-2</c:v>
                </c:pt>
                <c:pt idx="89">
                  <c:v>-1.3871301601220571E-2</c:v>
                </c:pt>
                <c:pt idx="90">
                  <c:v>-1.3876400908522615E-2</c:v>
                </c:pt>
                <c:pt idx="91">
                  <c:v>-1.3875268551548463E-2</c:v>
                </c:pt>
                <c:pt idx="92">
                  <c:v>-1.3877956342310017E-2</c:v>
                </c:pt>
                <c:pt idx="93">
                  <c:v>-1.3879251312970355E-2</c:v>
                </c:pt>
                <c:pt idx="94">
                  <c:v>-1.3884596767614278E-2</c:v>
                </c:pt>
                <c:pt idx="95">
                  <c:v>-1.387959850750976E-2</c:v>
                </c:pt>
                <c:pt idx="96">
                  <c:v>-1.3885062600914244E-2</c:v>
                </c:pt>
                <c:pt idx="97">
                  <c:v>-1.3885329937249367E-2</c:v>
                </c:pt>
                <c:pt idx="98">
                  <c:v>-1.3888134588773991E-2</c:v>
                </c:pt>
                <c:pt idx="99">
                  <c:v>-1.3878251265813093E-2</c:v>
                </c:pt>
                <c:pt idx="100">
                  <c:v>-1.3883032882581811E-2</c:v>
                </c:pt>
                <c:pt idx="101">
                  <c:v>-1.3882704527725746E-2</c:v>
                </c:pt>
                <c:pt idx="102">
                  <c:v>-1.3886358253747797E-2</c:v>
                </c:pt>
                <c:pt idx="103">
                  <c:v>-1.3890317129664469E-2</c:v>
                </c:pt>
                <c:pt idx="104">
                  <c:v>-1.3890491958306004E-2</c:v>
                </c:pt>
                <c:pt idx="105">
                  <c:v>-1.3892641932011597E-2</c:v>
                </c:pt>
                <c:pt idx="106">
                  <c:v>-1.3882628325869006E-2</c:v>
                </c:pt>
                <c:pt idx="107">
                  <c:v>-1.3888656341617241E-2</c:v>
                </c:pt>
                <c:pt idx="108">
                  <c:v>-1.3883235819519266E-2</c:v>
                </c:pt>
                <c:pt idx="109">
                  <c:v>-1.3882597578277421E-2</c:v>
                </c:pt>
                <c:pt idx="110">
                  <c:v>-1.3876072231673786E-2</c:v>
                </c:pt>
                <c:pt idx="111">
                  <c:v>-1.3889568015724264E-2</c:v>
                </c:pt>
                <c:pt idx="112">
                  <c:v>-1.3883800818234647E-2</c:v>
                </c:pt>
                <c:pt idx="113">
                  <c:v>-1.3877683995345414E-2</c:v>
                </c:pt>
                <c:pt idx="114">
                  <c:v>-1.3882375628954162E-2</c:v>
                </c:pt>
                <c:pt idx="115">
                  <c:v>-1.3879478658835653E-2</c:v>
                </c:pt>
                <c:pt idx="116">
                  <c:v>-1.3886798185988612E-2</c:v>
                </c:pt>
                <c:pt idx="117">
                  <c:v>-1.389162042484869E-2</c:v>
                </c:pt>
                <c:pt idx="118">
                  <c:v>-1.3885925853355841E-2</c:v>
                </c:pt>
                <c:pt idx="119">
                  <c:v>-1.3895935511165414E-2</c:v>
                </c:pt>
                <c:pt idx="120">
                  <c:v>-1.3890374551322365E-2</c:v>
                </c:pt>
                <c:pt idx="121">
                  <c:v>-1.38969064337019E-2</c:v>
                </c:pt>
                <c:pt idx="122">
                  <c:v>-1.3896820072955673E-2</c:v>
                </c:pt>
                <c:pt idx="123">
                  <c:v>-1.3894216858519342E-2</c:v>
                </c:pt>
                <c:pt idx="124">
                  <c:v>-1.3896780342989546E-2</c:v>
                </c:pt>
                <c:pt idx="125">
                  <c:v>-1.3881336782351371E-2</c:v>
                </c:pt>
                <c:pt idx="126">
                  <c:v>-1.3901733442857009E-2</c:v>
                </c:pt>
                <c:pt idx="127">
                  <c:v>-1.3893215534200143E-2</c:v>
                </c:pt>
                <c:pt idx="128">
                  <c:v>-1.3896343956760131E-2</c:v>
                </c:pt>
                <c:pt idx="129">
                  <c:v>-1.3890400718102594E-2</c:v>
                </c:pt>
                <c:pt idx="130">
                  <c:v>-1.3893781788691075E-2</c:v>
                </c:pt>
                <c:pt idx="131">
                  <c:v>-1.3892335712074195E-2</c:v>
                </c:pt>
                <c:pt idx="132">
                  <c:v>-1.3891620155929119E-2</c:v>
                </c:pt>
                <c:pt idx="133">
                  <c:v>-1.389211182231379E-2</c:v>
                </c:pt>
                <c:pt idx="134">
                  <c:v>-1.3886311981555493E-2</c:v>
                </c:pt>
                <c:pt idx="135">
                  <c:v>-1.3893993763019948E-2</c:v>
                </c:pt>
                <c:pt idx="136">
                  <c:v>-1.3890543167580052E-2</c:v>
                </c:pt>
                <c:pt idx="137">
                  <c:v>-1.3884620925489191E-2</c:v>
                </c:pt>
                <c:pt idx="138">
                  <c:v>-1.3892549595993614E-2</c:v>
                </c:pt>
                <c:pt idx="139">
                  <c:v>-1.3883090580270242E-2</c:v>
                </c:pt>
                <c:pt idx="140">
                  <c:v>-1.3894149631259177E-2</c:v>
                </c:pt>
                <c:pt idx="141">
                  <c:v>-1.3890734055589311E-2</c:v>
                </c:pt>
                <c:pt idx="142">
                  <c:v>-1.3882393432831158E-2</c:v>
                </c:pt>
                <c:pt idx="143">
                  <c:v>-1.3896983510049343E-2</c:v>
                </c:pt>
                <c:pt idx="144">
                  <c:v>-1.3890092452362375E-2</c:v>
                </c:pt>
                <c:pt idx="145">
                  <c:v>-1.3895123451443397E-2</c:v>
                </c:pt>
                <c:pt idx="146">
                  <c:v>-1.3885070645746771E-2</c:v>
                </c:pt>
                <c:pt idx="147">
                  <c:v>-1.3891799968252396E-2</c:v>
                </c:pt>
                <c:pt idx="148">
                  <c:v>-1.3883421329714284E-2</c:v>
                </c:pt>
                <c:pt idx="149">
                  <c:v>-1.3894873617656157E-2</c:v>
                </c:pt>
                <c:pt idx="150">
                  <c:v>-1.3891527011083734E-2</c:v>
                </c:pt>
                <c:pt idx="151">
                  <c:v>-1.3893896446342599E-2</c:v>
                </c:pt>
                <c:pt idx="152">
                  <c:v>-1.3888638120890045E-2</c:v>
                </c:pt>
                <c:pt idx="153">
                  <c:v>-1.3879834103447689E-2</c:v>
                </c:pt>
                <c:pt idx="154">
                  <c:v>-1.3881139623384468E-2</c:v>
                </c:pt>
                <c:pt idx="155">
                  <c:v>-1.3879198913192579E-2</c:v>
                </c:pt>
                <c:pt idx="156">
                  <c:v>-1.3878379193463972E-2</c:v>
                </c:pt>
                <c:pt idx="157">
                  <c:v>-1.3877941403782717E-2</c:v>
                </c:pt>
                <c:pt idx="158">
                  <c:v>-1.387890781943151E-2</c:v>
                </c:pt>
                <c:pt idx="159">
                  <c:v>-1.3890852898729704E-2</c:v>
                </c:pt>
                <c:pt idx="160">
                  <c:v>-1.3880420965527097E-2</c:v>
                </c:pt>
                <c:pt idx="161">
                  <c:v>-1.3874206727337553E-2</c:v>
                </c:pt>
                <c:pt idx="162">
                  <c:v>-1.3879937796557834E-2</c:v>
                </c:pt>
                <c:pt idx="163">
                  <c:v>-1.3881640795453962E-2</c:v>
                </c:pt>
                <c:pt idx="164">
                  <c:v>-1.3882026323163201E-2</c:v>
                </c:pt>
                <c:pt idx="165">
                  <c:v>-1.3880535645180303E-2</c:v>
                </c:pt>
                <c:pt idx="166">
                  <c:v>-1.3881332004080786E-2</c:v>
                </c:pt>
                <c:pt idx="167">
                  <c:v>-1.3882442868556657E-2</c:v>
                </c:pt>
                <c:pt idx="168">
                  <c:v>-1.3884582832550734E-2</c:v>
                </c:pt>
                <c:pt idx="169">
                  <c:v>-1.3885978818594132E-2</c:v>
                </c:pt>
                <c:pt idx="170">
                  <c:v>-1.3879698830015661E-2</c:v>
                </c:pt>
                <c:pt idx="171">
                  <c:v>-1.3878021132247119E-2</c:v>
                </c:pt>
                <c:pt idx="172">
                  <c:v>-1.3881041162269528E-2</c:v>
                </c:pt>
                <c:pt idx="173">
                  <c:v>-1.3885031671007141E-2</c:v>
                </c:pt>
                <c:pt idx="174">
                  <c:v>-1.3887456751283953E-2</c:v>
                </c:pt>
                <c:pt idx="175">
                  <c:v>-1.3884686799806843E-2</c:v>
                </c:pt>
                <c:pt idx="176">
                  <c:v>-1.3890983254315828E-2</c:v>
                </c:pt>
                <c:pt idx="177">
                  <c:v>-1.3883038728637078E-2</c:v>
                </c:pt>
                <c:pt idx="178">
                  <c:v>-1.3875563705436557E-2</c:v>
                </c:pt>
                <c:pt idx="179">
                  <c:v>-1.3878443132831694E-2</c:v>
                </c:pt>
                <c:pt idx="180">
                  <c:v>-1.387748606157365E-2</c:v>
                </c:pt>
                <c:pt idx="181">
                  <c:v>-1.3876638441931446E-2</c:v>
                </c:pt>
                <c:pt idx="182">
                  <c:v>-1.3873456701892176E-2</c:v>
                </c:pt>
                <c:pt idx="183">
                  <c:v>-1.3879002507999455E-2</c:v>
                </c:pt>
                <c:pt idx="184">
                  <c:v>-1.3882093361047947E-2</c:v>
                </c:pt>
                <c:pt idx="185">
                  <c:v>-1.3883272598843088E-2</c:v>
                </c:pt>
                <c:pt idx="186">
                  <c:v>-1.3873856150320789E-2</c:v>
                </c:pt>
                <c:pt idx="187">
                  <c:v>-1.3874236822238982E-2</c:v>
                </c:pt>
                <c:pt idx="188">
                  <c:v>-1.3885153248743001E-2</c:v>
                </c:pt>
                <c:pt idx="189">
                  <c:v>-1.3877793082858499E-2</c:v>
                </c:pt>
                <c:pt idx="190">
                  <c:v>-1.3884472295829862E-2</c:v>
                </c:pt>
                <c:pt idx="191">
                  <c:v>-1.3886249898885161E-2</c:v>
                </c:pt>
                <c:pt idx="192">
                  <c:v>-1.3883834558904103E-2</c:v>
                </c:pt>
                <c:pt idx="193">
                  <c:v>-1.3886847846148511E-2</c:v>
                </c:pt>
                <c:pt idx="194">
                  <c:v>-1.3880669125542904E-2</c:v>
                </c:pt>
                <c:pt idx="195">
                  <c:v>-1.3886117839362642E-2</c:v>
                </c:pt>
                <c:pt idx="196">
                  <c:v>-1.3889727068291294E-2</c:v>
                </c:pt>
                <c:pt idx="197">
                  <c:v>-1.388832983268389E-2</c:v>
                </c:pt>
                <c:pt idx="198">
                  <c:v>-1.3885151482498867E-2</c:v>
                </c:pt>
                <c:pt idx="199">
                  <c:v>-1.38854139045011E-2</c:v>
                </c:pt>
                <c:pt idx="200">
                  <c:v>-1.3887195940870354E-2</c:v>
                </c:pt>
                <c:pt idx="201">
                  <c:v>-1.3888306571193738E-2</c:v>
                </c:pt>
                <c:pt idx="202">
                  <c:v>-1.3879004610856047E-2</c:v>
                </c:pt>
                <c:pt idx="203">
                  <c:v>-1.3884071401341427E-2</c:v>
                </c:pt>
                <c:pt idx="204">
                  <c:v>-1.3891779221457486E-2</c:v>
                </c:pt>
                <c:pt idx="205">
                  <c:v>-1.3877673862132421E-2</c:v>
                </c:pt>
                <c:pt idx="206">
                  <c:v>-1.3882276337258723E-2</c:v>
                </c:pt>
                <c:pt idx="207">
                  <c:v>-1.3885826782917023E-2</c:v>
                </c:pt>
                <c:pt idx="208">
                  <c:v>-1.3881513722609522E-2</c:v>
                </c:pt>
                <c:pt idx="209">
                  <c:v>-1.3867362533693528E-2</c:v>
                </c:pt>
                <c:pt idx="210">
                  <c:v>-1.3874009338071138E-2</c:v>
                </c:pt>
                <c:pt idx="211">
                  <c:v>-1.3876669670774618E-2</c:v>
                </c:pt>
                <c:pt idx="212">
                  <c:v>-1.3879911859727661E-2</c:v>
                </c:pt>
                <c:pt idx="213">
                  <c:v>-1.3882335191078567E-2</c:v>
                </c:pt>
                <c:pt idx="214">
                  <c:v>-1.3881020888941685E-2</c:v>
                </c:pt>
                <c:pt idx="215">
                  <c:v>-1.3890088646591081E-2</c:v>
                </c:pt>
                <c:pt idx="216">
                  <c:v>-1.387888918711931E-2</c:v>
                </c:pt>
                <c:pt idx="217">
                  <c:v>-1.3887203100219179E-2</c:v>
                </c:pt>
                <c:pt idx="218">
                  <c:v>-1.3888185687850269E-2</c:v>
                </c:pt>
                <c:pt idx="219">
                  <c:v>-1.3875614458443524E-2</c:v>
                </c:pt>
                <c:pt idx="220">
                  <c:v>-1.3884023804261765E-2</c:v>
                </c:pt>
                <c:pt idx="221">
                  <c:v>-1.3885394634105826E-2</c:v>
                </c:pt>
                <c:pt idx="222">
                  <c:v>-1.389055835812935E-2</c:v>
                </c:pt>
                <c:pt idx="223">
                  <c:v>-1.3884760634995658E-2</c:v>
                </c:pt>
                <c:pt idx="224">
                  <c:v>-1.3887489151632786E-2</c:v>
                </c:pt>
                <c:pt idx="225">
                  <c:v>-1.3878995210071909E-2</c:v>
                </c:pt>
                <c:pt idx="226">
                  <c:v>-1.388347689002515E-2</c:v>
                </c:pt>
                <c:pt idx="227">
                  <c:v>-1.3884763269615274E-2</c:v>
                </c:pt>
                <c:pt idx="228">
                  <c:v>-1.3885689012405091E-2</c:v>
                </c:pt>
                <c:pt idx="229">
                  <c:v>-1.3881484326377426E-2</c:v>
                </c:pt>
                <c:pt idx="230">
                  <c:v>-1.3882918265204037E-2</c:v>
                </c:pt>
                <c:pt idx="231">
                  <c:v>-1.3882749995161384E-2</c:v>
                </c:pt>
                <c:pt idx="232">
                  <c:v>-1.3879828749404377E-2</c:v>
                </c:pt>
                <c:pt idx="233">
                  <c:v>-1.3879777202705904E-2</c:v>
                </c:pt>
                <c:pt idx="234">
                  <c:v>-1.3877885838175157E-2</c:v>
                </c:pt>
                <c:pt idx="235">
                  <c:v>-1.3883446043697945E-2</c:v>
                </c:pt>
                <c:pt idx="236">
                  <c:v>-1.3890037231148067E-2</c:v>
                </c:pt>
                <c:pt idx="237">
                  <c:v>-1.388238089701551E-2</c:v>
                </c:pt>
                <c:pt idx="238">
                  <c:v>-1.3891985783226852E-2</c:v>
                </c:pt>
                <c:pt idx="239">
                  <c:v>-1.3888580552114362E-2</c:v>
                </c:pt>
                <c:pt idx="240">
                  <c:v>-1.3885457317194332E-2</c:v>
                </c:pt>
                <c:pt idx="241">
                  <c:v>-1.3912400723006957E-2</c:v>
                </c:pt>
                <c:pt idx="242">
                  <c:v>-1.388799771964855E-2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-1.3919787358880706E-2</c:v>
                </c:pt>
                <c:pt idx="264">
                  <c:v>-1.3895543864099871E-2</c:v>
                </c:pt>
                <c:pt idx="265">
                  <c:v>-1.3885160071725897E-2</c:v>
                </c:pt>
                <c:pt idx="266">
                  <c:v>-1.3884754994888407E-2</c:v>
                </c:pt>
                <c:pt idx="267">
                  <c:v>-1.3891553916651166E-2</c:v>
                </c:pt>
                <c:pt idx="268">
                  <c:v>-1.3880940171723269E-2</c:v>
                </c:pt>
                <c:pt idx="269">
                  <c:v>-1.3888196135935713E-2</c:v>
                </c:pt>
                <c:pt idx="270">
                  <c:v>-1.3880550191438891E-2</c:v>
                </c:pt>
                <c:pt idx="271">
                  <c:v>-1.3893543704358772E-2</c:v>
                </c:pt>
                <c:pt idx="272">
                  <c:v>-1.3892440459702383E-2</c:v>
                </c:pt>
                <c:pt idx="273">
                  <c:v>-1.3883729387680697E-2</c:v>
                </c:pt>
                <c:pt idx="274">
                  <c:v>-1.3881550266849247E-2</c:v>
                </c:pt>
                <c:pt idx="275">
                  <c:v>-1.3886421747147645E-2</c:v>
                </c:pt>
                <c:pt idx="276">
                  <c:v>-1.3883708225326525E-2</c:v>
                </c:pt>
                <c:pt idx="277">
                  <c:v>-1.388108803276393E-2</c:v>
                </c:pt>
                <c:pt idx="278">
                  <c:v>-1.3886248688366489E-2</c:v>
                </c:pt>
                <c:pt idx="279">
                  <c:v>-1.3887967585538221E-2</c:v>
                </c:pt>
                <c:pt idx="280">
                  <c:v>-1.388338714511309E-2</c:v>
                </c:pt>
                <c:pt idx="281">
                  <c:v>-1.388019318504533E-2</c:v>
                </c:pt>
                <c:pt idx="282">
                  <c:v>-1.388296247030172E-2</c:v>
                </c:pt>
                <c:pt idx="283">
                  <c:v>-1.3876958727523475E-2</c:v>
                </c:pt>
                <c:pt idx="284">
                  <c:v>-1.3888339633637968E-2</c:v>
                </c:pt>
                <c:pt idx="285">
                  <c:v>-1.3894132665184007E-2</c:v>
                </c:pt>
                <c:pt idx="286">
                  <c:v>-1.3886210669526571E-2</c:v>
                </c:pt>
                <c:pt idx="287">
                  <c:v>-1.3887584388237704E-2</c:v>
                </c:pt>
                <c:pt idx="288">
                  <c:v>-1.3891565186231929E-2</c:v>
                </c:pt>
                <c:pt idx="289">
                  <c:v>-1.3887466944957022E-2</c:v>
                </c:pt>
                <c:pt idx="290">
                  <c:v>-1.3896751410135364E-2</c:v>
                </c:pt>
                <c:pt idx="291">
                  <c:v>-1.3891404635346468E-2</c:v>
                </c:pt>
                <c:pt idx="292">
                  <c:v>-1.3889498029859402E-2</c:v>
                </c:pt>
                <c:pt idx="293">
                  <c:v>-1.3886345854037762E-2</c:v>
                </c:pt>
                <c:pt idx="294">
                  <c:v>-1.388874976698477E-2</c:v>
                </c:pt>
                <c:pt idx="295">
                  <c:v>-1.3892012717714196E-2</c:v>
                </c:pt>
                <c:pt idx="296">
                  <c:v>-1.3885306293068875E-2</c:v>
                </c:pt>
                <c:pt idx="297">
                  <c:v>-1.3898059364529102E-2</c:v>
                </c:pt>
                <c:pt idx="298">
                  <c:v>-1.3885418552228936E-2</c:v>
                </c:pt>
                <c:pt idx="299">
                  <c:v>-1.3882565651018412E-2</c:v>
                </c:pt>
                <c:pt idx="300">
                  <c:v>-1.3888894248503252E-2</c:v>
                </c:pt>
                <c:pt idx="301">
                  <c:v>-1.389186443444964E-2</c:v>
                </c:pt>
                <c:pt idx="302">
                  <c:v>-1.388606976264352E-2</c:v>
                </c:pt>
                <c:pt idx="303">
                  <c:v>-1.388704935327143E-2</c:v>
                </c:pt>
                <c:pt idx="304">
                  <c:v>-1.3895841228386146E-2</c:v>
                </c:pt>
                <c:pt idx="305">
                  <c:v>-1.3889767768328136E-2</c:v>
                </c:pt>
                <c:pt idx="306">
                  <c:v>-1.3895592443018561E-2</c:v>
                </c:pt>
                <c:pt idx="307">
                  <c:v>-1.3884605451452885E-2</c:v>
                </c:pt>
                <c:pt idx="308">
                  <c:v>-1.3890936929864966E-2</c:v>
                </c:pt>
                <c:pt idx="309">
                  <c:v>-1.389207316701639E-2</c:v>
                </c:pt>
                <c:pt idx="310">
                  <c:v>-1.3891352034102012E-2</c:v>
                </c:pt>
                <c:pt idx="311">
                  <c:v>-1.3899636813454175E-2</c:v>
                </c:pt>
                <c:pt idx="312">
                  <c:v>-1.3892744235657341E-2</c:v>
                </c:pt>
                <c:pt idx="313">
                  <c:v>-1.3892364785707483E-2</c:v>
                </c:pt>
                <c:pt idx="314">
                  <c:v>-1.3887598346224994E-2</c:v>
                </c:pt>
                <c:pt idx="315">
                  <c:v>-1.3883654452505416E-2</c:v>
                </c:pt>
                <c:pt idx="316">
                  <c:v>-1.3885467409168984E-2</c:v>
                </c:pt>
                <c:pt idx="317">
                  <c:v>-1.3894254896518278E-2</c:v>
                </c:pt>
                <c:pt idx="318">
                  <c:v>-1.3894058937752743E-2</c:v>
                </c:pt>
                <c:pt idx="319">
                  <c:v>-1.3889475201813637E-2</c:v>
                </c:pt>
                <c:pt idx="320">
                  <c:v>-1.3890667177121072E-2</c:v>
                </c:pt>
                <c:pt idx="321">
                  <c:v>-1.3891459062203182E-2</c:v>
                </c:pt>
                <c:pt idx="322">
                  <c:v>-1.3889325823672496E-2</c:v>
                </c:pt>
                <c:pt idx="323">
                  <c:v>-1.3888662565338267E-2</c:v>
                </c:pt>
                <c:pt idx="324">
                  <c:v>-1.3887533852967598E-2</c:v>
                </c:pt>
                <c:pt idx="325">
                  <c:v>-1.3886369825008103E-2</c:v>
                </c:pt>
                <c:pt idx="326">
                  <c:v>-1.389251165992185E-2</c:v>
                </c:pt>
                <c:pt idx="327">
                  <c:v>-1.3886133109287786E-2</c:v>
                </c:pt>
                <c:pt idx="328">
                  <c:v>-1.3888934236885782E-2</c:v>
                </c:pt>
                <c:pt idx="329">
                  <c:v>-1.3884565658075476E-2</c:v>
                </c:pt>
                <c:pt idx="330">
                  <c:v>-1.3872688377620335E-2</c:v>
                </c:pt>
                <c:pt idx="331">
                  <c:v>-1.3885451837287526E-2</c:v>
                </c:pt>
                <c:pt idx="332">
                  <c:v>-1.3885315603627052E-2</c:v>
                </c:pt>
                <c:pt idx="333">
                  <c:v>-1.3882200426734624E-2</c:v>
                </c:pt>
                <c:pt idx="334">
                  <c:v>-1.388785650115228E-2</c:v>
                </c:pt>
                <c:pt idx="335">
                  <c:v>-1.388699815821222E-2</c:v>
                </c:pt>
                <c:pt idx="336">
                  <c:v>-1.3887123374005425E-2</c:v>
                </c:pt>
                <c:pt idx="337">
                  <c:v>-1.3886590766723009E-2</c:v>
                </c:pt>
                <c:pt idx="338">
                  <c:v>-1.3877019849009443E-2</c:v>
                </c:pt>
                <c:pt idx="339">
                  <c:v>-1.3889754639287141E-2</c:v>
                </c:pt>
                <c:pt idx="340">
                  <c:v>-1.3880957466519237E-2</c:v>
                </c:pt>
                <c:pt idx="341">
                  <c:v>-1.3878174087253026E-2</c:v>
                </c:pt>
                <c:pt idx="342">
                  <c:v>-1.3889026267281467E-2</c:v>
                </c:pt>
                <c:pt idx="343">
                  <c:v>-1.3891206245816589E-2</c:v>
                </c:pt>
                <c:pt idx="344">
                  <c:v>-1.3892673643063227E-2</c:v>
                </c:pt>
                <c:pt idx="345">
                  <c:v>-1.3889043242741969E-2</c:v>
                </c:pt>
                <c:pt idx="346">
                  <c:v>-1.3884398603164321E-2</c:v>
                </c:pt>
                <c:pt idx="347">
                  <c:v>-1.3890046209538867E-2</c:v>
                </c:pt>
                <c:pt idx="348">
                  <c:v>-1.3879092698959795E-2</c:v>
                </c:pt>
                <c:pt idx="349">
                  <c:v>-1.3879707307308576E-2</c:v>
                </c:pt>
                <c:pt idx="350">
                  <c:v>-1.3885177506094073E-2</c:v>
                </c:pt>
                <c:pt idx="351">
                  <c:v>-1.387885791271894E-2</c:v>
                </c:pt>
                <c:pt idx="352">
                  <c:v>-1.3887025013612971E-2</c:v>
                </c:pt>
                <c:pt idx="353">
                  <c:v>-1.388527341984673E-2</c:v>
                </c:pt>
                <c:pt idx="354">
                  <c:v>-1.3889585448305075E-2</c:v>
                </c:pt>
                <c:pt idx="355">
                  <c:v>-1.3877215527303519E-2</c:v>
                </c:pt>
                <c:pt idx="356">
                  <c:v>-1.3894697680156142E-2</c:v>
                </c:pt>
                <c:pt idx="357">
                  <c:v>-1.388474491744063E-2</c:v>
                </c:pt>
                <c:pt idx="358">
                  <c:v>-1.3889280388090423E-2</c:v>
                </c:pt>
                <c:pt idx="359">
                  <c:v>-1.3884402475615305E-2</c:v>
                </c:pt>
                <c:pt idx="360">
                  <c:v>-1.3894687624241684E-2</c:v>
                </c:pt>
                <c:pt idx="361">
                  <c:v>-1.3891542211259369E-2</c:v>
                </c:pt>
                <c:pt idx="362">
                  <c:v>-1.3882660100420705E-2</c:v>
                </c:pt>
                <c:pt idx="363">
                  <c:v>-1.3890132516806234E-2</c:v>
                </c:pt>
                <c:pt idx="364">
                  <c:v>-1.3879862117310427E-2</c:v>
                </c:pt>
                <c:pt idx="365">
                  <c:v>-1.388560613649523E-2</c:v>
                </c:pt>
                <c:pt idx="366">
                  <c:v>-1.3891544182671089E-2</c:v>
                </c:pt>
                <c:pt idx="367">
                  <c:v>-1.3886991186816449E-2</c:v>
                </c:pt>
                <c:pt idx="368">
                  <c:v>-1.3896667967973954E-2</c:v>
                </c:pt>
                <c:pt idx="369">
                  <c:v>-1.3888784564811907E-2</c:v>
                </c:pt>
                <c:pt idx="370">
                  <c:v>-1.3890942786475298E-2</c:v>
                </c:pt>
                <c:pt idx="371">
                  <c:v>-1.3886123962011238E-2</c:v>
                </c:pt>
                <c:pt idx="372">
                  <c:v>-1.3877829454124004E-2</c:v>
                </c:pt>
                <c:pt idx="373">
                  <c:v>-1.388153688372056E-2</c:v>
                </c:pt>
                <c:pt idx="374">
                  <c:v>-1.3886399441659109E-2</c:v>
                </c:pt>
                <c:pt idx="375">
                  <c:v>-1.3893919247137345E-2</c:v>
                </c:pt>
                <c:pt idx="376">
                  <c:v>-1.388143990425063E-2</c:v>
                </c:pt>
                <c:pt idx="377">
                  <c:v>-1.3887904717544862E-2</c:v>
                </c:pt>
                <c:pt idx="378">
                  <c:v>-1.3880276034654719E-2</c:v>
                </c:pt>
                <c:pt idx="379">
                  <c:v>-1.3879761499532753E-2</c:v>
                </c:pt>
                <c:pt idx="380">
                  <c:v>-1.3875757775002691E-2</c:v>
                </c:pt>
                <c:pt idx="381">
                  <c:v>-1.3888470450464187E-2</c:v>
                </c:pt>
                <c:pt idx="382">
                  <c:v>-1.3883523083692267E-2</c:v>
                </c:pt>
                <c:pt idx="383">
                  <c:v>-1.3882759544258187E-2</c:v>
                </c:pt>
                <c:pt idx="384">
                  <c:v>-1.3893405546681874E-2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1E-40A1-A009-09EEDCD45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33760"/>
        <c:axId val="103075200"/>
      </c:lineChart>
      <c:catAx>
        <c:axId val="103733760"/>
        <c:scaling>
          <c:orientation val="minMax"/>
        </c:scaling>
        <c:delete val="0"/>
        <c:axPos val="b"/>
        <c:minorGridlines>
          <c:spPr>
            <a:ln w="6350"/>
          </c:spPr>
        </c:minorGridlines>
        <c:majorTickMark val="out"/>
        <c:minorTickMark val="none"/>
        <c:tickLblPos val="nextTo"/>
        <c:txPr>
          <a:bodyPr/>
          <a:lstStyle/>
          <a:p>
            <a:pPr>
              <a:defRPr sz="500"/>
            </a:pPr>
            <a:endParaRPr lang="ru-RU"/>
          </a:p>
        </c:txPr>
        <c:crossAx val="103075200"/>
        <c:crosses val="autoZero"/>
        <c:auto val="1"/>
        <c:lblAlgn val="ctr"/>
        <c:lblOffset val="100"/>
        <c:tickLblSkip val="1"/>
        <c:tickMarkSkip val="48"/>
        <c:noMultiLvlLbl val="0"/>
      </c:catAx>
      <c:valAx>
        <c:axId val="103075200"/>
        <c:scaling>
          <c:orientation val="minMax"/>
          <c:max val="2.0000000000000004E-2"/>
          <c:min val="-2.0000000000000004E-2"/>
        </c:scaling>
        <c:delete val="0"/>
        <c:axPos val="l"/>
        <c:majorGridlines>
          <c:spPr>
            <a:ln w="6350">
              <a:solidFill>
                <a:schemeClr val="bg1">
                  <a:lumMod val="6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03733760"/>
        <c:crosses val="autoZero"/>
        <c:crossBetween val="between"/>
        <c:majorUnit val="1.0000000000000002E-2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7030A0"/>
              </a:solidFill>
              <a:ln w="19050">
                <a:solidFill>
                  <a:srgbClr val="7030A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AEE-4C59-8034-5735FF361A2A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0AEE-4C59-8034-5735FF361A2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0AEE-4C59-8034-5735FF361A2A}"/>
              </c:ext>
            </c:extLst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AEE-4C59-8034-5735FF361A2A}"/>
              </c:ext>
            </c:extLst>
          </c:dPt>
          <c:dLbls>
            <c:dLbl>
              <c:idx val="0"/>
              <c:layout>
                <c:manualLayout>
                  <c:x val="5.622995479191336E-2"/>
                  <c:y val="-6.365812461590157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233914239491571"/>
                      <c:h val="0.216901320121664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AEE-4C59-8034-5735FF361A2A}"/>
                </c:ext>
              </c:extLst>
            </c:dLbl>
            <c:dLbl>
              <c:idx val="1"/>
              <c:layout>
                <c:manualLayout>
                  <c:x val="-1.1748269739985585E-2"/>
                  <c:y val="-1.90393035696717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282878389102176"/>
                      <c:h val="0.202402639840868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0AEE-4C59-8034-5735FF361A2A}"/>
                </c:ext>
              </c:extLst>
            </c:dLbl>
            <c:dLbl>
              <c:idx val="2"/>
              <c:layout>
                <c:manualLayout>
                  <c:x val="-1.3555297824631654E-2"/>
                  <c:y val="-1.57072528299520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45369458432969"/>
                      <c:h val="0.180868270044840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0AEE-4C59-8034-5735FF361A2A}"/>
                </c:ext>
              </c:extLst>
            </c:dLbl>
            <c:dLbl>
              <c:idx val="3"/>
              <c:layout>
                <c:manualLayout>
                  <c:x val="7.8830458442333232E-2"/>
                  <c:y val="1.65353996173785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620424933654725"/>
                      <c:h val="0.1978794370571401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0AEE-4C59-8034-5735FF361A2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('ВЛ-110кВ_СТЭЦ-ПС_Мера'!$BS$44:$BS$45,'ВЛ-110кВ_СТЭЦ-ПС_Мера'!$BS$47:$BS$48)</c:f>
              <c:strCache>
                <c:ptCount val="4"/>
                <c:pt idx="0">
                  <c:v>потери в трансформаторах холостого хода</c:v>
                </c:pt>
                <c:pt idx="1">
                  <c:v>потери в трансформаторах нагрузочные</c:v>
                </c:pt>
                <c:pt idx="2">
                  <c:v>потери в линиях на корону</c:v>
                </c:pt>
                <c:pt idx="3">
                  <c:v>потери в линиях нагрузочные</c:v>
                </c:pt>
              </c:strCache>
            </c:strRef>
          </c:cat>
          <c:val>
            <c:numRef>
              <c:f>('ВЛ-110кВ_СТЭЦ-ПС_Мера'!$BU$44:$BU$45,'ВЛ-110кВ_СТЭЦ-ПС_Мера'!$BU$47:$BU$48)</c:f>
              <c:numCache>
                <c:formatCode>#,##0.00</c:formatCode>
                <c:ptCount val="4"/>
                <c:pt idx="0">
                  <c:v>11935</c:v>
                </c:pt>
                <c:pt idx="1">
                  <c:v>22677.233611819676</c:v>
                </c:pt>
                <c:pt idx="2">
                  <c:v>3533.1450000000127</c:v>
                </c:pt>
                <c:pt idx="3">
                  <c:v>32739.60588589203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E-4C59-8034-5735FF361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2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072858314923818"/>
          <c:y val="0.14146342055962946"/>
          <c:w val="0.41762244245559277"/>
          <c:h val="0.69546200358404331"/>
        </c:manualLayout>
      </c:layout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99E-4DE4-9D1F-0DE8076A8071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99E-4DE4-9D1F-0DE8076A807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99E-4DE4-9D1F-0DE8076A8071}"/>
              </c:ext>
            </c:extLst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99E-4DE4-9D1F-0DE8076A8071}"/>
              </c:ext>
            </c:extLst>
          </c:dPt>
          <c:dLbls>
            <c:dLbl>
              <c:idx val="0"/>
              <c:layout>
                <c:manualLayout>
                  <c:x val="-2.1230887064383908E-3"/>
                  <c:y val="1.28852961400351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507644686650093"/>
                      <c:h val="0.1743059142787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99E-4DE4-9D1F-0DE8076A8071}"/>
                </c:ext>
              </c:extLst>
            </c:dLbl>
            <c:dLbl>
              <c:idx val="1"/>
              <c:layout>
                <c:manualLayout>
                  <c:x val="-6.8185426999647987E-5"/>
                  <c:y val="-1.2278784806565179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51354072941555"/>
                      <c:h val="0.181913427225427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99E-4DE4-9D1F-0DE8076A8071}"/>
                </c:ext>
              </c:extLst>
            </c:dLbl>
            <c:dLbl>
              <c:idx val="2"/>
              <c:layout>
                <c:manualLayout>
                  <c:x val="-4.1666666666666678E-2"/>
                  <c:y val="-4.16666666666666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281561679790025"/>
                      <c:h val="0.1209849810440361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C99E-4DE4-9D1F-0DE8076A8071}"/>
                </c:ext>
              </c:extLst>
            </c:dLbl>
            <c:dLbl>
              <c:idx val="3"/>
              <c:layout>
                <c:manualLayout>
                  <c:x val="0.05"/>
                  <c:y val="1.38888888888888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224759405074365"/>
                      <c:h val="0.1209849810440361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C99E-4DE4-9D1F-0DE8076A8071}"/>
                </c:ext>
              </c:extLst>
            </c:dLbl>
            <c:numFmt formatCode="0.00%" sourceLinked="0"/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('ВЛ-110кВ_СТЭЦ-ПС_Мера'!$BS$43,'ВЛ-110кВ_СТЭЦ-ПС_Мера'!$BS$46)</c:f>
              <c:strCache>
                <c:ptCount val="2"/>
                <c:pt idx="0">
                  <c:v>потери в трансформаторах</c:v>
                </c:pt>
                <c:pt idx="1">
                  <c:v>потери в линиях</c:v>
                </c:pt>
              </c:strCache>
            </c:strRef>
          </c:cat>
          <c:val>
            <c:numRef>
              <c:f>('ВЛ-110кВ_СТЭЦ-ПС_Мера'!$BU$43,'ВЛ-110кВ_СТЭЦ-ПС_Мера'!$BU$46)</c:f>
              <c:numCache>
                <c:formatCode>#,##0.00</c:formatCode>
                <c:ptCount val="2"/>
                <c:pt idx="0">
                  <c:v>34612.233611819654</c:v>
                </c:pt>
                <c:pt idx="1">
                  <c:v>36272.750885892048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99E-4DE4-9D1F-0DE8076A8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193836329193108E-2"/>
          <c:y val="7.9030457601188667E-2"/>
          <c:w val="0.96041348165722806"/>
          <c:h val="0.86625614867491152"/>
        </c:manualLayout>
      </c:layout>
      <c:barChart>
        <c:barDir val="col"/>
        <c:grouping val="stacked"/>
        <c:varyColors val="0"/>
        <c:ser>
          <c:idx val="0"/>
          <c:order val="0"/>
          <c:tx>
            <c:v>Отч. потери кВтч</c:v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val>
            <c:numRef>
              <c:f>'ВЛ-110кВ_СТЭЦ-ПС_Мера'!$M$14:$M$398</c:f>
              <c:numCache>
                <c:formatCode>#,##0.00</c:formatCode>
                <c:ptCount val="385"/>
                <c:pt idx="0">
                  <c:v>-21.24672</c:v>
                </c:pt>
                <c:pt idx="1">
                  <c:v>-21.418600000000001</c:v>
                </c:pt>
                <c:pt idx="2">
                  <c:v>0.48179999999999978</c:v>
                </c:pt>
                <c:pt idx="3">
                  <c:v>-21.271519999999999</c:v>
                </c:pt>
                <c:pt idx="4">
                  <c:v>-21.303719999999998</c:v>
                </c:pt>
                <c:pt idx="5">
                  <c:v>-21.329989999999999</c:v>
                </c:pt>
                <c:pt idx="6">
                  <c:v>-21.388369999999998</c:v>
                </c:pt>
                <c:pt idx="7">
                  <c:v>-21.433509999999998</c:v>
                </c:pt>
                <c:pt idx="8">
                  <c:v>-21.380310000000001</c:v>
                </c:pt>
                <c:pt idx="9">
                  <c:v>-21.394749999999998</c:v>
                </c:pt>
                <c:pt idx="10">
                  <c:v>-20.629159999999999</c:v>
                </c:pt>
                <c:pt idx="11">
                  <c:v>-22.03744</c:v>
                </c:pt>
                <c:pt idx="12">
                  <c:v>-22.664960000000001</c:v>
                </c:pt>
                <c:pt idx="13">
                  <c:v>-22.710730000000002</c:v>
                </c:pt>
                <c:pt idx="14">
                  <c:v>-0.65086000000000155</c:v>
                </c:pt>
                <c:pt idx="15">
                  <c:v>-22.240870000000001</c:v>
                </c:pt>
                <c:pt idx="16">
                  <c:v>-22.326989999999999</c:v>
                </c:pt>
                <c:pt idx="17">
                  <c:v>-22.48733</c:v>
                </c:pt>
                <c:pt idx="18">
                  <c:v>-22.603539999999999</c:v>
                </c:pt>
                <c:pt idx="19">
                  <c:v>-22.59018</c:v>
                </c:pt>
                <c:pt idx="20">
                  <c:v>-22.693090000000002</c:v>
                </c:pt>
                <c:pt idx="21">
                  <c:v>-23.025659999999998</c:v>
                </c:pt>
                <c:pt idx="22">
                  <c:v>-23.145569999999999</c:v>
                </c:pt>
                <c:pt idx="23">
                  <c:v>-23.59836</c:v>
                </c:pt>
                <c:pt idx="24">
                  <c:v>-22.413329999999998</c:v>
                </c:pt>
                <c:pt idx="25">
                  <c:v>-20.80837</c:v>
                </c:pt>
                <c:pt idx="26">
                  <c:v>-21.257210000000001</c:v>
                </c:pt>
                <c:pt idx="27">
                  <c:v>13.20010000000002</c:v>
                </c:pt>
                <c:pt idx="28">
                  <c:v>346.94828000000052</c:v>
                </c:pt>
                <c:pt idx="29">
                  <c:v>403.16597000000183</c:v>
                </c:pt>
                <c:pt idx="30">
                  <c:v>360.02974000000177</c:v>
                </c:pt>
                <c:pt idx="31">
                  <c:v>388.46957000000111</c:v>
                </c:pt>
                <c:pt idx="32">
                  <c:v>379.46340000000055</c:v>
                </c:pt>
                <c:pt idx="33">
                  <c:v>413.35717000000295</c:v>
                </c:pt>
                <c:pt idx="34">
                  <c:v>459.77836000000025</c:v>
                </c:pt>
                <c:pt idx="35">
                  <c:v>490.27336000000287</c:v>
                </c:pt>
                <c:pt idx="36">
                  <c:v>459.2631999999976</c:v>
                </c:pt>
                <c:pt idx="37">
                  <c:v>445.33058000000165</c:v>
                </c:pt>
                <c:pt idx="38">
                  <c:v>481.6465500000013</c:v>
                </c:pt>
                <c:pt idx="39">
                  <c:v>466.88957999999911</c:v>
                </c:pt>
                <c:pt idx="40">
                  <c:v>484.62059999999838</c:v>
                </c:pt>
                <c:pt idx="41">
                  <c:v>487.40058000000136</c:v>
                </c:pt>
                <c:pt idx="42">
                  <c:v>491.26950999999826</c:v>
                </c:pt>
                <c:pt idx="43">
                  <c:v>1641.104760000002</c:v>
                </c:pt>
                <c:pt idx="44">
                  <c:v>458.92533000000185</c:v>
                </c:pt>
                <c:pt idx="45">
                  <c:v>444.77487999999721</c:v>
                </c:pt>
                <c:pt idx="46">
                  <c:v>429.02574000000095</c:v>
                </c:pt>
                <c:pt idx="47">
                  <c:v>415.84217000000353</c:v>
                </c:pt>
                <c:pt idx="48">
                  <c:v>388.07860000000073</c:v>
                </c:pt>
                <c:pt idx="49">
                  <c:v>403.11336999999912</c:v>
                </c:pt>
                <c:pt idx="50">
                  <c:v>385.87917000000016</c:v>
                </c:pt>
                <c:pt idx="51">
                  <c:v>417.57416999999987</c:v>
                </c:pt>
                <c:pt idx="52">
                  <c:v>402.0151700000024</c:v>
                </c:pt>
                <c:pt idx="53">
                  <c:v>396.27034000000276</c:v>
                </c:pt>
                <c:pt idx="54">
                  <c:v>395.86297000000195</c:v>
                </c:pt>
                <c:pt idx="55">
                  <c:v>392.26936999999816</c:v>
                </c:pt>
                <c:pt idx="56">
                  <c:v>393.13620000000083</c:v>
                </c:pt>
                <c:pt idx="57">
                  <c:v>430.2751700000008</c:v>
                </c:pt>
                <c:pt idx="58">
                  <c:v>451.15620999999737</c:v>
                </c:pt>
                <c:pt idx="59">
                  <c:v>506.04199999999764</c:v>
                </c:pt>
                <c:pt idx="60">
                  <c:v>452.96346999999878</c:v>
                </c:pt>
                <c:pt idx="61">
                  <c:v>463.84168000000136</c:v>
                </c:pt>
                <c:pt idx="62">
                  <c:v>498.07256999999663</c:v>
                </c:pt>
                <c:pt idx="63">
                  <c:v>490.64245999999912</c:v>
                </c:pt>
                <c:pt idx="64">
                  <c:v>486.54551999999967</c:v>
                </c:pt>
                <c:pt idx="65">
                  <c:v>475.54563000000053</c:v>
                </c:pt>
                <c:pt idx="66">
                  <c:v>499.68966</c:v>
                </c:pt>
                <c:pt idx="67">
                  <c:v>516.62188999999853</c:v>
                </c:pt>
                <c:pt idx="68">
                  <c:v>469.43093999999837</c:v>
                </c:pt>
                <c:pt idx="69">
                  <c:v>440.74395000000368</c:v>
                </c:pt>
                <c:pt idx="70">
                  <c:v>415.77288000000044</c:v>
                </c:pt>
                <c:pt idx="71">
                  <c:v>408.99423999999999</c:v>
                </c:pt>
                <c:pt idx="72">
                  <c:v>410.31216000000131</c:v>
                </c:pt>
                <c:pt idx="73">
                  <c:v>368.80607999999847</c:v>
                </c:pt>
                <c:pt idx="74">
                  <c:v>416.94797000000108</c:v>
                </c:pt>
                <c:pt idx="75">
                  <c:v>406.04757000000245</c:v>
                </c:pt>
                <c:pt idx="76">
                  <c:v>404.03154000000359</c:v>
                </c:pt>
                <c:pt idx="77">
                  <c:v>389.02636999999959</c:v>
                </c:pt>
                <c:pt idx="78">
                  <c:v>361.85397000000376</c:v>
                </c:pt>
                <c:pt idx="79">
                  <c:v>394.78657000000021</c:v>
                </c:pt>
                <c:pt idx="80">
                  <c:v>378.65917000000263</c:v>
                </c:pt>
                <c:pt idx="81">
                  <c:v>406.67268999999942</c:v>
                </c:pt>
                <c:pt idx="82">
                  <c:v>478.45251999999527</c:v>
                </c:pt>
                <c:pt idx="83">
                  <c:v>467.18957999999839</c:v>
                </c:pt>
                <c:pt idx="84">
                  <c:v>477.71758000000045</c:v>
                </c:pt>
                <c:pt idx="85">
                  <c:v>467.22857999999906</c:v>
                </c:pt>
                <c:pt idx="86">
                  <c:v>458.48858000000109</c:v>
                </c:pt>
                <c:pt idx="87">
                  <c:v>489.12057999999888</c:v>
                </c:pt>
                <c:pt idx="88">
                  <c:v>480.16355000000112</c:v>
                </c:pt>
                <c:pt idx="89">
                  <c:v>504.45358000000124</c:v>
                </c:pt>
                <c:pt idx="90">
                  <c:v>485.94259999999849</c:v>
                </c:pt>
                <c:pt idx="91">
                  <c:v>497.62058000000252</c:v>
                </c:pt>
                <c:pt idx="92">
                  <c:v>476.6355799999983</c:v>
                </c:pt>
                <c:pt idx="93">
                  <c:v>460.60289999999804</c:v>
                </c:pt>
                <c:pt idx="94">
                  <c:v>432.44212999999945</c:v>
                </c:pt>
                <c:pt idx="95">
                  <c:v>441.46457999999984</c:v>
                </c:pt>
                <c:pt idx="96">
                  <c:v>408.88818000000174</c:v>
                </c:pt>
                <c:pt idx="97">
                  <c:v>402.47217000000092</c:v>
                </c:pt>
                <c:pt idx="98">
                  <c:v>398.84200000000055</c:v>
                </c:pt>
                <c:pt idx="99">
                  <c:v>427.93137000000206</c:v>
                </c:pt>
                <c:pt idx="100">
                  <c:v>414.52874000000156</c:v>
                </c:pt>
                <c:pt idx="101">
                  <c:v>414.19056999999884</c:v>
                </c:pt>
                <c:pt idx="102">
                  <c:v>385.71677000000273</c:v>
                </c:pt>
                <c:pt idx="103">
                  <c:v>373.59437000000253</c:v>
                </c:pt>
                <c:pt idx="104">
                  <c:v>373.09697000000233</c:v>
                </c:pt>
                <c:pt idx="105">
                  <c:v>372.29477000000043</c:v>
                </c:pt>
                <c:pt idx="106">
                  <c:v>418.82299999999668</c:v>
                </c:pt>
                <c:pt idx="107">
                  <c:v>424.67422000000079</c:v>
                </c:pt>
                <c:pt idx="108">
                  <c:v>422.26481000000058</c:v>
                </c:pt>
                <c:pt idx="109">
                  <c:v>440.51606999999785</c:v>
                </c:pt>
                <c:pt idx="110">
                  <c:v>455.67462999999771</c:v>
                </c:pt>
                <c:pt idx="111">
                  <c:v>412.98773000000074</c:v>
                </c:pt>
                <c:pt idx="112">
                  <c:v>436.70402000000104</c:v>
                </c:pt>
                <c:pt idx="113">
                  <c:v>460.65472999999838</c:v>
                </c:pt>
                <c:pt idx="114">
                  <c:v>450.04311999999845</c:v>
                </c:pt>
                <c:pt idx="115">
                  <c:v>466.62591999999859</c:v>
                </c:pt>
                <c:pt idx="116">
                  <c:v>428.06017000000065</c:v>
                </c:pt>
                <c:pt idx="117">
                  <c:v>396.26761999999871</c:v>
                </c:pt>
                <c:pt idx="118">
                  <c:v>410.17976000000272</c:v>
                </c:pt>
                <c:pt idx="119">
                  <c:v>350.05184999999983</c:v>
                </c:pt>
                <c:pt idx="120">
                  <c:v>359.28896000000168</c:v>
                </c:pt>
                <c:pt idx="121">
                  <c:v>334.29777000000104</c:v>
                </c:pt>
                <c:pt idx="122">
                  <c:v>338.48457000000053</c:v>
                </c:pt>
                <c:pt idx="123">
                  <c:v>346.75317000000359</c:v>
                </c:pt>
                <c:pt idx="124">
                  <c:v>343.73597000000154</c:v>
                </c:pt>
                <c:pt idx="125">
                  <c:v>386.70396999999866</c:v>
                </c:pt>
                <c:pt idx="126">
                  <c:v>323.26836999999796</c:v>
                </c:pt>
                <c:pt idx="127">
                  <c:v>349.88457000000199</c:v>
                </c:pt>
                <c:pt idx="128">
                  <c:v>344.1427700000022</c:v>
                </c:pt>
                <c:pt idx="129">
                  <c:v>371.27717000000121</c:v>
                </c:pt>
                <c:pt idx="130">
                  <c:v>371.03137000000061</c:v>
                </c:pt>
                <c:pt idx="131">
                  <c:v>378.5051999999996</c:v>
                </c:pt>
                <c:pt idx="132">
                  <c:v>383.48377000000255</c:v>
                </c:pt>
                <c:pt idx="133">
                  <c:v>376.69777000000249</c:v>
                </c:pt>
                <c:pt idx="134">
                  <c:v>399.14254000000074</c:v>
                </c:pt>
                <c:pt idx="135">
                  <c:v>369.60738000000129</c:v>
                </c:pt>
                <c:pt idx="136">
                  <c:v>387.49117000000115</c:v>
                </c:pt>
                <c:pt idx="137">
                  <c:v>405.43497000000207</c:v>
                </c:pt>
                <c:pt idx="138">
                  <c:v>394.65097000000242</c:v>
                </c:pt>
                <c:pt idx="139">
                  <c:v>427.09349999999904</c:v>
                </c:pt>
                <c:pt idx="140">
                  <c:v>382.09559999999692</c:v>
                </c:pt>
                <c:pt idx="141">
                  <c:v>379.88097000000198</c:v>
                </c:pt>
                <c:pt idx="142">
                  <c:v>393.49732000000222</c:v>
                </c:pt>
                <c:pt idx="143">
                  <c:v>347.52217000000019</c:v>
                </c:pt>
                <c:pt idx="144">
                  <c:v>358.39317000000301</c:v>
                </c:pt>
                <c:pt idx="145">
                  <c:v>339.87657000000399</c:v>
                </c:pt>
                <c:pt idx="146">
                  <c:v>370.78054000000338</c:v>
                </c:pt>
                <c:pt idx="147">
                  <c:v>354.15239999999903</c:v>
                </c:pt>
                <c:pt idx="148">
                  <c:v>379.20277000000351</c:v>
                </c:pt>
                <c:pt idx="149">
                  <c:v>336.12876999999935</c:v>
                </c:pt>
                <c:pt idx="150">
                  <c:v>344.58917000000292</c:v>
                </c:pt>
                <c:pt idx="151">
                  <c:v>352.07776999999987</c:v>
                </c:pt>
                <c:pt idx="152">
                  <c:v>386.37936999999874</c:v>
                </c:pt>
                <c:pt idx="153">
                  <c:v>437.5831700000017</c:v>
                </c:pt>
                <c:pt idx="154">
                  <c:v>456.26064000000042</c:v>
                </c:pt>
                <c:pt idx="155">
                  <c:v>476.57146999999895</c:v>
                </c:pt>
                <c:pt idx="156">
                  <c:v>476.59360000000015</c:v>
                </c:pt>
                <c:pt idx="157">
                  <c:v>494.44450999999754</c:v>
                </c:pt>
                <c:pt idx="158">
                  <c:v>494.2825699999994</c:v>
                </c:pt>
                <c:pt idx="159">
                  <c:v>430.9353200000005</c:v>
                </c:pt>
                <c:pt idx="160">
                  <c:v>459.94625000000087</c:v>
                </c:pt>
                <c:pt idx="161">
                  <c:v>516.64634000000297</c:v>
                </c:pt>
                <c:pt idx="162">
                  <c:v>497.88539999999921</c:v>
                </c:pt>
                <c:pt idx="163">
                  <c:v>466.16417999999976</c:v>
                </c:pt>
                <c:pt idx="164">
                  <c:v>443.20150999999896</c:v>
                </c:pt>
                <c:pt idx="165">
                  <c:v>437.65276000000085</c:v>
                </c:pt>
                <c:pt idx="166">
                  <c:v>435.62517000000298</c:v>
                </c:pt>
                <c:pt idx="167">
                  <c:v>420.70539999999892</c:v>
                </c:pt>
                <c:pt idx="168">
                  <c:v>393.3869700000032</c:v>
                </c:pt>
                <c:pt idx="169">
                  <c:v>389.37834000000294</c:v>
                </c:pt>
                <c:pt idx="170">
                  <c:v>408.31437000000005</c:v>
                </c:pt>
                <c:pt idx="171">
                  <c:v>415.87557000000015</c:v>
                </c:pt>
                <c:pt idx="172">
                  <c:v>408.4597999999969</c:v>
                </c:pt>
                <c:pt idx="173">
                  <c:v>387.76917000000321</c:v>
                </c:pt>
                <c:pt idx="174">
                  <c:v>372.80396999999721</c:v>
                </c:pt>
                <c:pt idx="175">
                  <c:v>383.54077000000325</c:v>
                </c:pt>
                <c:pt idx="176">
                  <c:v>370.87117000000217</c:v>
                </c:pt>
                <c:pt idx="177">
                  <c:v>431.20117000000391</c:v>
                </c:pt>
                <c:pt idx="178">
                  <c:v>478.54816999999821</c:v>
                </c:pt>
                <c:pt idx="179">
                  <c:v>482.71960000000036</c:v>
                </c:pt>
                <c:pt idx="180">
                  <c:v>496.46106000000145</c:v>
                </c:pt>
                <c:pt idx="181">
                  <c:v>495.70660000000498</c:v>
                </c:pt>
                <c:pt idx="182">
                  <c:v>519.7403000000013</c:v>
                </c:pt>
                <c:pt idx="183">
                  <c:v>450.55349000000206</c:v>
                </c:pt>
                <c:pt idx="184">
                  <c:v>419.12097999999969</c:v>
                </c:pt>
                <c:pt idx="185">
                  <c:v>410.75122000000192</c:v>
                </c:pt>
                <c:pt idx="186">
                  <c:v>447.62112999999954</c:v>
                </c:pt>
                <c:pt idx="187">
                  <c:v>444.12986000000092</c:v>
                </c:pt>
                <c:pt idx="188">
                  <c:v>409.04925999999978</c:v>
                </c:pt>
                <c:pt idx="189">
                  <c:v>411.97820000000138</c:v>
                </c:pt>
                <c:pt idx="190">
                  <c:v>378.49117000000115</c:v>
                </c:pt>
                <c:pt idx="191">
                  <c:v>362.00016999999934</c:v>
                </c:pt>
                <c:pt idx="192">
                  <c:v>356.23414000000048</c:v>
                </c:pt>
                <c:pt idx="193">
                  <c:v>348.86817000000156</c:v>
                </c:pt>
                <c:pt idx="194">
                  <c:v>368.44317000000228</c:v>
                </c:pt>
                <c:pt idx="195">
                  <c:v>347.75216999999975</c:v>
                </c:pt>
                <c:pt idx="196">
                  <c:v>337.23416999999972</c:v>
                </c:pt>
                <c:pt idx="197">
                  <c:v>332.35819999999876</c:v>
                </c:pt>
                <c:pt idx="198">
                  <c:v>337.69017000000167</c:v>
                </c:pt>
                <c:pt idx="199">
                  <c:v>345.67417000000205</c:v>
                </c:pt>
                <c:pt idx="200">
                  <c:v>351.37516999999934</c:v>
                </c:pt>
                <c:pt idx="201">
                  <c:v>367.06217000000106</c:v>
                </c:pt>
                <c:pt idx="202">
                  <c:v>400.82116999999926</c:v>
                </c:pt>
                <c:pt idx="203">
                  <c:v>384.82917000000089</c:v>
                </c:pt>
                <c:pt idx="204">
                  <c:v>363.26214000000255</c:v>
                </c:pt>
                <c:pt idx="205">
                  <c:v>412.77630000000136</c:v>
                </c:pt>
                <c:pt idx="206">
                  <c:v>388.08781999999701</c:v>
                </c:pt>
                <c:pt idx="207">
                  <c:v>365.71487999999954</c:v>
                </c:pt>
                <c:pt idx="208">
                  <c:v>378.22458000000188</c:v>
                </c:pt>
                <c:pt idx="209">
                  <c:v>441.40318000000116</c:v>
                </c:pt>
                <c:pt idx="210">
                  <c:v>439.67024999999921</c:v>
                </c:pt>
                <c:pt idx="211">
                  <c:v>430.35944000000018</c:v>
                </c:pt>
                <c:pt idx="212">
                  <c:v>408.1501700000008</c:v>
                </c:pt>
                <c:pt idx="213">
                  <c:v>387.92317000000185</c:v>
                </c:pt>
                <c:pt idx="214">
                  <c:v>376.4351999999999</c:v>
                </c:pt>
                <c:pt idx="215">
                  <c:v>347.14814000000115</c:v>
                </c:pt>
                <c:pt idx="216">
                  <c:v>366.76616999999897</c:v>
                </c:pt>
                <c:pt idx="217">
                  <c:v>337.72417000000132</c:v>
                </c:pt>
                <c:pt idx="218">
                  <c:v>338.63817000000199</c:v>
                </c:pt>
                <c:pt idx="219">
                  <c:v>377.96516999999949</c:v>
                </c:pt>
                <c:pt idx="220">
                  <c:v>353.12816999999995</c:v>
                </c:pt>
                <c:pt idx="221">
                  <c:v>342.26916999999958</c:v>
                </c:pt>
                <c:pt idx="222">
                  <c:v>326.80119999999806</c:v>
                </c:pt>
                <c:pt idx="223">
                  <c:v>342.99517000000196</c:v>
                </c:pt>
                <c:pt idx="224">
                  <c:v>344.65717000000222</c:v>
                </c:pt>
                <c:pt idx="225">
                  <c:v>393.61517000000094</c:v>
                </c:pt>
                <c:pt idx="226">
                  <c:v>386.49357000000236</c:v>
                </c:pt>
                <c:pt idx="227">
                  <c:v>325.21407999999974</c:v>
                </c:pt>
                <c:pt idx="228">
                  <c:v>393.24781000000075</c:v>
                </c:pt>
                <c:pt idx="229">
                  <c:v>419.70799999999872</c:v>
                </c:pt>
                <c:pt idx="230">
                  <c:v>414.53299999999945</c:v>
                </c:pt>
                <c:pt idx="231">
                  <c:v>418.5570000000007</c:v>
                </c:pt>
                <c:pt idx="232">
                  <c:v>418.37700000000041</c:v>
                </c:pt>
                <c:pt idx="233">
                  <c:v>421.67599999999948</c:v>
                </c:pt>
                <c:pt idx="234">
                  <c:v>445.97899999999936</c:v>
                </c:pt>
                <c:pt idx="235">
                  <c:v>414.70699999999852</c:v>
                </c:pt>
                <c:pt idx="236">
                  <c:v>381.16400000000067</c:v>
                </c:pt>
                <c:pt idx="237">
                  <c:v>383.92499999999927</c:v>
                </c:pt>
                <c:pt idx="238">
                  <c:v>343.47499999999854</c:v>
                </c:pt>
                <c:pt idx="239">
                  <c:v>339.84500000000116</c:v>
                </c:pt>
                <c:pt idx="240">
                  <c:v>332.28700000000026</c:v>
                </c:pt>
                <c:pt idx="241">
                  <c:v>267.63799999999901</c:v>
                </c:pt>
                <c:pt idx="242">
                  <c:v>155.83678000000054</c:v>
                </c:pt>
                <c:pt idx="243">
                  <c:v>-24.616040000000002</c:v>
                </c:pt>
                <c:pt idx="244">
                  <c:v>-21.698840000000001</c:v>
                </c:pt>
                <c:pt idx="245">
                  <c:v>-21.759720000000002</c:v>
                </c:pt>
                <c:pt idx="246">
                  <c:v>-21.78772</c:v>
                </c:pt>
                <c:pt idx="247">
                  <c:v>-21.83023</c:v>
                </c:pt>
                <c:pt idx="248">
                  <c:v>-21.652979999999999</c:v>
                </c:pt>
                <c:pt idx="249">
                  <c:v>-21.31101</c:v>
                </c:pt>
                <c:pt idx="250">
                  <c:v>-20.532489999999999</c:v>
                </c:pt>
                <c:pt idx="251">
                  <c:v>-20.89856</c:v>
                </c:pt>
                <c:pt idx="252">
                  <c:v>-22.676259999999999</c:v>
                </c:pt>
                <c:pt idx="253">
                  <c:v>-23.06138</c:v>
                </c:pt>
                <c:pt idx="254">
                  <c:v>-23.272490000000001</c:v>
                </c:pt>
                <c:pt idx="255">
                  <c:v>-23.085629999999998</c:v>
                </c:pt>
                <c:pt idx="256">
                  <c:v>-23.135629999999999</c:v>
                </c:pt>
                <c:pt idx="257">
                  <c:v>-23.1203</c:v>
                </c:pt>
                <c:pt idx="258">
                  <c:v>-23.098230000000001</c:v>
                </c:pt>
                <c:pt idx="259">
                  <c:v>-23.061019999999999</c:v>
                </c:pt>
                <c:pt idx="260">
                  <c:v>-23.305440000000001</c:v>
                </c:pt>
                <c:pt idx="261">
                  <c:v>-22.701440000000002</c:v>
                </c:pt>
                <c:pt idx="262">
                  <c:v>-21.098479999999999</c:v>
                </c:pt>
                <c:pt idx="263">
                  <c:v>53.098320000000058</c:v>
                </c:pt>
                <c:pt idx="264">
                  <c:v>294.44843000000037</c:v>
                </c:pt>
                <c:pt idx="265">
                  <c:v>330.76354999999967</c:v>
                </c:pt>
                <c:pt idx="266">
                  <c:v>339.55357999999978</c:v>
                </c:pt>
                <c:pt idx="267">
                  <c:v>317.32558000000063</c:v>
                </c:pt>
                <c:pt idx="268">
                  <c:v>345.45558000000165</c:v>
                </c:pt>
                <c:pt idx="269">
                  <c:v>321.71159999999873</c:v>
                </c:pt>
                <c:pt idx="270">
                  <c:v>322.27058000000034</c:v>
                </c:pt>
                <c:pt idx="271">
                  <c:v>290.14658000000054</c:v>
                </c:pt>
                <c:pt idx="272">
                  <c:v>295.92057999999997</c:v>
                </c:pt>
                <c:pt idx="273">
                  <c:v>332.04757999999856</c:v>
                </c:pt>
                <c:pt idx="274">
                  <c:v>349.72757999999885</c:v>
                </c:pt>
                <c:pt idx="275">
                  <c:v>342.70158000000083</c:v>
                </c:pt>
                <c:pt idx="276">
                  <c:v>352.64157999999952</c:v>
                </c:pt>
                <c:pt idx="277">
                  <c:v>349.99155000000246</c:v>
                </c:pt>
                <c:pt idx="278">
                  <c:v>346.14359999999942</c:v>
                </c:pt>
                <c:pt idx="279">
                  <c:v>338.78257999999914</c:v>
                </c:pt>
                <c:pt idx="280">
                  <c:v>360.47258000000147</c:v>
                </c:pt>
                <c:pt idx="281">
                  <c:v>373.73658000000069</c:v>
                </c:pt>
                <c:pt idx="282">
                  <c:v>378.27958000000217</c:v>
                </c:pt>
                <c:pt idx="283">
                  <c:v>398.33757999999943</c:v>
                </c:pt>
                <c:pt idx="284">
                  <c:v>346.28758000000016</c:v>
                </c:pt>
                <c:pt idx="285">
                  <c:v>324.36957999999868</c:v>
                </c:pt>
                <c:pt idx="286">
                  <c:v>326.0705999999991</c:v>
                </c:pt>
                <c:pt idx="287">
                  <c:v>310.86758000000009</c:v>
                </c:pt>
                <c:pt idx="288">
                  <c:v>294.21554999999898</c:v>
                </c:pt>
                <c:pt idx="289">
                  <c:v>292.85757999999987</c:v>
                </c:pt>
                <c:pt idx="290">
                  <c:v>266.66213000000062</c:v>
                </c:pt>
                <c:pt idx="291">
                  <c:v>278.48358000000007</c:v>
                </c:pt>
                <c:pt idx="292">
                  <c:v>286.32957999999962</c:v>
                </c:pt>
                <c:pt idx="293">
                  <c:v>288.8745799999997</c:v>
                </c:pt>
                <c:pt idx="294">
                  <c:v>277.42360000000008</c:v>
                </c:pt>
                <c:pt idx="295">
                  <c:v>267.73559999999998</c:v>
                </c:pt>
                <c:pt idx="296">
                  <c:v>277.70258000000103</c:v>
                </c:pt>
                <c:pt idx="297">
                  <c:v>270.522570000001</c:v>
                </c:pt>
                <c:pt idx="298">
                  <c:v>320.20858000000044</c:v>
                </c:pt>
                <c:pt idx="299">
                  <c:v>338.817579999999</c:v>
                </c:pt>
                <c:pt idx="300">
                  <c:v>318.34555</c:v>
                </c:pt>
                <c:pt idx="301">
                  <c:v>308.75458000000071</c:v>
                </c:pt>
                <c:pt idx="302">
                  <c:v>333.28357999999935</c:v>
                </c:pt>
                <c:pt idx="303">
                  <c:v>324.05059999999867</c:v>
                </c:pt>
                <c:pt idx="304">
                  <c:v>298.49758000000111</c:v>
                </c:pt>
                <c:pt idx="305">
                  <c:v>319.17557999999917</c:v>
                </c:pt>
                <c:pt idx="306">
                  <c:v>320.25758000000133</c:v>
                </c:pt>
                <c:pt idx="307">
                  <c:v>346.87257999999929</c:v>
                </c:pt>
                <c:pt idx="308">
                  <c:v>316.34558000000106</c:v>
                </c:pt>
                <c:pt idx="309">
                  <c:v>300.86758000000009</c:v>
                </c:pt>
                <c:pt idx="310">
                  <c:v>295.11058000000048</c:v>
                </c:pt>
                <c:pt idx="311">
                  <c:v>267.84458000000086</c:v>
                </c:pt>
                <c:pt idx="312">
                  <c:v>276.02757999999994</c:v>
                </c:pt>
                <c:pt idx="313">
                  <c:v>272.74358000000029</c:v>
                </c:pt>
                <c:pt idx="314">
                  <c:v>285.77458000000115</c:v>
                </c:pt>
                <c:pt idx="315">
                  <c:v>293.7495799999997</c:v>
                </c:pt>
                <c:pt idx="316">
                  <c:v>292.90858000000117</c:v>
                </c:pt>
                <c:pt idx="317">
                  <c:v>274.40758000000096</c:v>
                </c:pt>
                <c:pt idx="318">
                  <c:v>266.33957999999984</c:v>
                </c:pt>
                <c:pt idx="319">
                  <c:v>283.02859999999964</c:v>
                </c:pt>
                <c:pt idx="320">
                  <c:v>292.51158000000032</c:v>
                </c:pt>
                <c:pt idx="321">
                  <c:v>310.95658000000003</c:v>
                </c:pt>
                <c:pt idx="322">
                  <c:v>332.40458000000217</c:v>
                </c:pt>
                <c:pt idx="323">
                  <c:v>343.34155000000101</c:v>
                </c:pt>
                <c:pt idx="324">
                  <c:v>345.83158000000185</c:v>
                </c:pt>
                <c:pt idx="325">
                  <c:v>333.83158000000185</c:v>
                </c:pt>
                <c:pt idx="326">
                  <c:v>323.9915800000017</c:v>
                </c:pt>
                <c:pt idx="327">
                  <c:v>349.01567000000068</c:v>
                </c:pt>
                <c:pt idx="328">
                  <c:v>343.90158000000156</c:v>
                </c:pt>
                <c:pt idx="329">
                  <c:v>370.86376999999993</c:v>
                </c:pt>
                <c:pt idx="330">
                  <c:v>412.46865999999864</c:v>
                </c:pt>
                <c:pt idx="331">
                  <c:v>369.75958000000173</c:v>
                </c:pt>
                <c:pt idx="332">
                  <c:v>371.85757999999987</c:v>
                </c:pt>
                <c:pt idx="333">
                  <c:v>367.10357999999906</c:v>
                </c:pt>
                <c:pt idx="334">
                  <c:v>350.08656999999948</c:v>
                </c:pt>
                <c:pt idx="335">
                  <c:v>339.53308999999717</c:v>
                </c:pt>
                <c:pt idx="336">
                  <c:v>334.0953499999996</c:v>
                </c:pt>
                <c:pt idx="337">
                  <c:v>329.42133000000103</c:v>
                </c:pt>
                <c:pt idx="338">
                  <c:v>356.45018999999957</c:v>
                </c:pt>
                <c:pt idx="339">
                  <c:v>312.50617000000057</c:v>
                </c:pt>
                <c:pt idx="340">
                  <c:v>337.375</c:v>
                </c:pt>
                <c:pt idx="341">
                  <c:v>339.05439000000115</c:v>
                </c:pt>
                <c:pt idx="342">
                  <c:v>302.88642999999865</c:v>
                </c:pt>
                <c:pt idx="343">
                  <c:v>306.58638000000064</c:v>
                </c:pt>
                <c:pt idx="344">
                  <c:v>311.72066999999879</c:v>
                </c:pt>
                <c:pt idx="345">
                  <c:v>325.96247000000221</c:v>
                </c:pt>
                <c:pt idx="346">
                  <c:v>355.22455000000264</c:v>
                </c:pt>
                <c:pt idx="347">
                  <c:v>343.52736999999979</c:v>
                </c:pt>
                <c:pt idx="348">
                  <c:v>389.75416000000041</c:v>
                </c:pt>
                <c:pt idx="349">
                  <c:v>378.6302199999991</c:v>
                </c:pt>
                <c:pt idx="350">
                  <c:v>365.32404999999926</c:v>
                </c:pt>
                <c:pt idx="351">
                  <c:v>378.18520999999964</c:v>
                </c:pt>
                <c:pt idx="352">
                  <c:v>346.72973999999886</c:v>
                </c:pt>
                <c:pt idx="353">
                  <c:v>364.638759999998</c:v>
                </c:pt>
                <c:pt idx="354">
                  <c:v>364.81964000000153</c:v>
                </c:pt>
                <c:pt idx="355">
                  <c:v>403.58915999999954</c:v>
                </c:pt>
                <c:pt idx="356">
                  <c:v>336.6189000000013</c:v>
                </c:pt>
                <c:pt idx="357">
                  <c:v>348.26094000000012</c:v>
                </c:pt>
                <c:pt idx="358">
                  <c:v>336.29563000000053</c:v>
                </c:pt>
                <c:pt idx="359">
                  <c:v>339.99714000000313</c:v>
                </c:pt>
                <c:pt idx="360">
                  <c:v>303.24830000000111</c:v>
                </c:pt>
                <c:pt idx="361">
                  <c:v>305.40580000000045</c:v>
                </c:pt>
                <c:pt idx="362">
                  <c:v>330.21860000000015</c:v>
                </c:pt>
                <c:pt idx="363">
                  <c:v>315.36825999999928</c:v>
                </c:pt>
                <c:pt idx="364">
                  <c:v>340.0072599999985</c:v>
                </c:pt>
                <c:pt idx="365">
                  <c:v>320.61642000000029</c:v>
                </c:pt>
                <c:pt idx="366">
                  <c:v>293.42459000000053</c:v>
                </c:pt>
                <c:pt idx="367">
                  <c:v>310.94923000000017</c:v>
                </c:pt>
                <c:pt idx="368">
                  <c:v>296.53363999999965</c:v>
                </c:pt>
                <c:pt idx="369">
                  <c:v>333.76451999999699</c:v>
                </c:pt>
                <c:pt idx="370">
                  <c:v>334.96858000000066</c:v>
                </c:pt>
                <c:pt idx="371">
                  <c:v>355.48059999999896</c:v>
                </c:pt>
                <c:pt idx="372">
                  <c:v>385.00060999999914</c:v>
                </c:pt>
                <c:pt idx="373">
                  <c:v>370.18429000000106</c:v>
                </c:pt>
                <c:pt idx="374">
                  <c:v>353.90797999999995</c:v>
                </c:pt>
                <c:pt idx="375">
                  <c:v>326.13096999999834</c:v>
                </c:pt>
                <c:pt idx="376">
                  <c:v>363.33766000000105</c:v>
                </c:pt>
                <c:pt idx="377">
                  <c:v>367.34100000000035</c:v>
                </c:pt>
                <c:pt idx="378">
                  <c:v>399.06267999999909</c:v>
                </c:pt>
                <c:pt idx="379">
                  <c:v>402.31366999999955</c:v>
                </c:pt>
                <c:pt idx="380">
                  <c:v>404.89251000000149</c:v>
                </c:pt>
                <c:pt idx="381">
                  <c:v>351.4421199999997</c:v>
                </c:pt>
                <c:pt idx="382">
                  <c:v>357.93279999999868</c:v>
                </c:pt>
                <c:pt idx="383">
                  <c:v>346.26657999999952</c:v>
                </c:pt>
                <c:pt idx="384">
                  <c:v>308.74514999999883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57-46BC-9ECB-5D282B5E4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5806848"/>
        <c:axId val="106782720"/>
      </c:barChart>
      <c:catAx>
        <c:axId val="105806848"/>
        <c:scaling>
          <c:orientation val="minMax"/>
        </c:scaling>
        <c:delete val="0"/>
        <c:axPos val="b"/>
        <c:minorGridlines>
          <c:spPr>
            <a:ln w="6350"/>
          </c:spPr>
        </c:minorGridlines>
        <c:majorTickMark val="out"/>
        <c:minorTickMark val="none"/>
        <c:tickLblPos val="nextTo"/>
        <c:txPr>
          <a:bodyPr/>
          <a:lstStyle/>
          <a:p>
            <a:pPr>
              <a:defRPr sz="500"/>
            </a:pPr>
            <a:endParaRPr lang="ru-RU"/>
          </a:p>
        </c:txPr>
        <c:crossAx val="106782720"/>
        <c:crosses val="autoZero"/>
        <c:auto val="1"/>
        <c:lblAlgn val="ctr"/>
        <c:lblOffset val="100"/>
        <c:tickLblSkip val="1"/>
        <c:tickMarkSkip val="48"/>
        <c:noMultiLvlLbl val="0"/>
      </c:catAx>
      <c:valAx>
        <c:axId val="106782720"/>
        <c:scaling>
          <c:orientation val="minMax"/>
          <c:max val="600"/>
        </c:scaling>
        <c:delete val="0"/>
        <c:axPos val="l"/>
        <c:majorGridlines>
          <c:spPr>
            <a:ln w="6350">
              <a:solidFill>
                <a:schemeClr val="bg1">
                  <a:lumMod val="6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05806848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81643</xdr:colOff>
      <xdr:row>3</xdr:row>
      <xdr:rowOff>81645</xdr:rowOff>
    </xdr:from>
    <xdr:to>
      <xdr:col>43</xdr:col>
      <xdr:colOff>307394</xdr:colOff>
      <xdr:row>25</xdr:row>
      <xdr:rowOff>118140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97607" y="394609"/>
          <a:ext cx="3287358" cy="4980212"/>
        </a:xfrm>
        <a:prstGeom prst="rect">
          <a:avLst/>
        </a:prstGeom>
      </xdr:spPr>
    </xdr:pic>
    <xdr:clientData/>
  </xdr:twoCellAnchor>
  <xdr:twoCellAnchor>
    <xdr:from>
      <xdr:col>43</xdr:col>
      <xdr:colOff>256062</xdr:colOff>
      <xdr:row>4</xdr:row>
      <xdr:rowOff>48491</xdr:rowOff>
    </xdr:from>
    <xdr:to>
      <xdr:col>67</xdr:col>
      <xdr:colOff>36789</xdr:colOff>
      <xdr:row>11</xdr:row>
      <xdr:rowOff>61037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43</xdr:col>
      <xdr:colOff>421819</xdr:colOff>
      <xdr:row>40</xdr:row>
      <xdr:rowOff>47004</xdr:rowOff>
    </xdr:from>
    <xdr:to>
      <xdr:col>67</xdr:col>
      <xdr:colOff>94546</xdr:colOff>
      <xdr:row>52</xdr:row>
      <xdr:rowOff>33573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43</xdr:col>
      <xdr:colOff>435325</xdr:colOff>
      <xdr:row>98</xdr:row>
      <xdr:rowOff>87829</xdr:rowOff>
    </xdr:from>
    <xdr:to>
      <xdr:col>67</xdr:col>
      <xdr:colOff>180052</xdr:colOff>
      <xdr:row>110</xdr:row>
      <xdr:rowOff>74926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47</xdr:col>
      <xdr:colOff>391736</xdr:colOff>
      <xdr:row>2</xdr:row>
      <xdr:rowOff>307666</xdr:rowOff>
    </xdr:from>
    <xdr:to>
      <xdr:col>47</xdr:col>
      <xdr:colOff>528536</xdr:colOff>
      <xdr:row>3</xdr:row>
      <xdr:rowOff>126966</xdr:rowOff>
    </xdr:to>
    <xdr:sp macro="" textlink="">
      <xdr:nvSpPr>
        <xdr:cNvPr id="15" name="Блок-схема: узел 14"/>
        <xdr:cNvSpPr/>
      </xdr:nvSpPr>
      <xdr:spPr>
        <a:xfrm>
          <a:off x="34382379" y="675059"/>
          <a:ext cx="136800" cy="132264"/>
        </a:xfrm>
        <a:prstGeom prst="flowChartConnector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53</xdr:col>
      <xdr:colOff>18732</xdr:colOff>
      <xdr:row>3</xdr:row>
      <xdr:rowOff>18497</xdr:rowOff>
    </xdr:from>
    <xdr:to>
      <xdr:col>53</xdr:col>
      <xdr:colOff>155532</xdr:colOff>
      <xdr:row>3</xdr:row>
      <xdr:rowOff>155297</xdr:rowOff>
    </xdr:to>
    <xdr:sp macro="" textlink="">
      <xdr:nvSpPr>
        <xdr:cNvPr id="16" name="Блок-схема: узел 15"/>
        <xdr:cNvSpPr/>
      </xdr:nvSpPr>
      <xdr:spPr>
        <a:xfrm>
          <a:off x="37683303" y="698854"/>
          <a:ext cx="136800" cy="136800"/>
        </a:xfrm>
        <a:prstGeom prst="flowChartConnector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58</xdr:col>
      <xdr:colOff>588999</xdr:colOff>
      <xdr:row>3</xdr:row>
      <xdr:rowOff>3453</xdr:rowOff>
    </xdr:from>
    <xdr:to>
      <xdr:col>59</xdr:col>
      <xdr:colOff>113478</xdr:colOff>
      <xdr:row>3</xdr:row>
      <xdr:rowOff>135717</xdr:rowOff>
    </xdr:to>
    <xdr:sp macro="" textlink="">
      <xdr:nvSpPr>
        <xdr:cNvPr id="17" name="Блок-схема: узел 16"/>
        <xdr:cNvSpPr/>
      </xdr:nvSpPr>
      <xdr:spPr>
        <a:xfrm>
          <a:off x="41315178" y="683810"/>
          <a:ext cx="136800" cy="132264"/>
        </a:xfrm>
        <a:prstGeom prst="flowChartConnector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ln>
              <a:solidFill>
                <a:srgbClr val="00B0F0"/>
              </a:solidFill>
            </a:ln>
            <a:solidFill>
              <a:srgbClr val="00B0F0"/>
            </a:solidFill>
          </a:endParaRPr>
        </a:p>
      </xdr:txBody>
    </xdr:sp>
    <xdr:clientData/>
  </xdr:twoCellAnchor>
  <xdr:twoCellAnchor>
    <xdr:from>
      <xdr:col>55</xdr:col>
      <xdr:colOff>363288</xdr:colOff>
      <xdr:row>39</xdr:row>
      <xdr:rowOff>39649</xdr:rowOff>
    </xdr:from>
    <xdr:to>
      <xdr:col>55</xdr:col>
      <xdr:colOff>498576</xdr:colOff>
      <xdr:row>39</xdr:row>
      <xdr:rowOff>176449</xdr:rowOff>
    </xdr:to>
    <xdr:sp macro="" textlink="">
      <xdr:nvSpPr>
        <xdr:cNvPr id="18" name="Блок-схема: узел 17"/>
        <xdr:cNvSpPr/>
      </xdr:nvSpPr>
      <xdr:spPr>
        <a:xfrm>
          <a:off x="39252502" y="8122292"/>
          <a:ext cx="135288" cy="136800"/>
        </a:xfrm>
        <a:prstGeom prst="flowChartConnector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51</xdr:col>
      <xdr:colOff>576045</xdr:colOff>
      <xdr:row>39</xdr:row>
      <xdr:rowOff>684</xdr:rowOff>
    </xdr:from>
    <xdr:to>
      <xdr:col>52</xdr:col>
      <xdr:colOff>100524</xdr:colOff>
      <xdr:row>39</xdr:row>
      <xdr:rowOff>137484</xdr:rowOff>
    </xdr:to>
    <xdr:sp macro="" textlink="">
      <xdr:nvSpPr>
        <xdr:cNvPr id="19" name="Блок-схема: узел 18"/>
        <xdr:cNvSpPr/>
      </xdr:nvSpPr>
      <xdr:spPr>
        <a:xfrm>
          <a:off x="37015974" y="8083327"/>
          <a:ext cx="136800" cy="136800"/>
        </a:xfrm>
        <a:prstGeom prst="flowChartConnector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52</xdr:col>
      <xdr:colOff>304632</xdr:colOff>
      <xdr:row>97</xdr:row>
      <xdr:rowOff>48166</xdr:rowOff>
    </xdr:from>
    <xdr:to>
      <xdr:col>52</xdr:col>
      <xdr:colOff>441432</xdr:colOff>
      <xdr:row>97</xdr:row>
      <xdr:rowOff>184966</xdr:rowOff>
    </xdr:to>
    <xdr:sp macro="" textlink="">
      <xdr:nvSpPr>
        <xdr:cNvPr id="20" name="Блок-схема: узел 19"/>
        <xdr:cNvSpPr/>
      </xdr:nvSpPr>
      <xdr:spPr>
        <a:xfrm>
          <a:off x="37356882" y="18322559"/>
          <a:ext cx="136800" cy="136800"/>
        </a:xfrm>
        <a:prstGeom prst="flowChartConnector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55</xdr:col>
      <xdr:colOff>336624</xdr:colOff>
      <xdr:row>97</xdr:row>
      <xdr:rowOff>55086</xdr:rowOff>
    </xdr:from>
    <xdr:to>
      <xdr:col>55</xdr:col>
      <xdr:colOff>473424</xdr:colOff>
      <xdr:row>98</xdr:row>
      <xdr:rowOff>1386</xdr:rowOff>
    </xdr:to>
    <xdr:sp macro="" textlink="">
      <xdr:nvSpPr>
        <xdr:cNvPr id="21" name="Блок-схема: узел 20"/>
        <xdr:cNvSpPr/>
      </xdr:nvSpPr>
      <xdr:spPr>
        <a:xfrm>
          <a:off x="39304457" y="18089086"/>
          <a:ext cx="136800" cy="136800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43</xdr:col>
      <xdr:colOff>409451</xdr:colOff>
      <xdr:row>26</xdr:row>
      <xdr:rowOff>6183</xdr:rowOff>
    </xdr:from>
    <xdr:to>
      <xdr:col>67</xdr:col>
      <xdr:colOff>82178</xdr:colOff>
      <xdr:row>37</xdr:row>
      <xdr:rowOff>38097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55</xdr:col>
      <xdr:colOff>389583</xdr:colOff>
      <xdr:row>23</xdr:row>
      <xdr:rowOff>15910</xdr:rowOff>
    </xdr:from>
    <xdr:to>
      <xdr:col>55</xdr:col>
      <xdr:colOff>529396</xdr:colOff>
      <xdr:row>23</xdr:row>
      <xdr:rowOff>127151</xdr:rowOff>
    </xdr:to>
    <xdr:sp macro="" textlink="">
      <xdr:nvSpPr>
        <xdr:cNvPr id="22" name="Блок-схема: узел 21"/>
        <xdr:cNvSpPr/>
      </xdr:nvSpPr>
      <xdr:spPr>
        <a:xfrm>
          <a:off x="35074190" y="4764803"/>
          <a:ext cx="139813" cy="111241"/>
        </a:xfrm>
        <a:prstGeom prst="flowChartConnector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43</xdr:col>
      <xdr:colOff>462643</xdr:colOff>
      <xdr:row>67</xdr:row>
      <xdr:rowOff>86591</xdr:rowOff>
    </xdr:from>
    <xdr:to>
      <xdr:col>67</xdr:col>
      <xdr:colOff>135370</xdr:colOff>
      <xdr:row>80</xdr:row>
      <xdr:rowOff>182434</xdr:rowOff>
    </xdr:to>
    <xdr:graphicFrame macro="">
      <xdr:nvGraphicFramePr>
        <xdr:cNvPr id="23" name="Диаграмма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54</xdr:col>
      <xdr:colOff>130991</xdr:colOff>
      <xdr:row>66</xdr:row>
      <xdr:rowOff>33099</xdr:rowOff>
    </xdr:from>
    <xdr:to>
      <xdr:col>54</xdr:col>
      <xdr:colOff>267791</xdr:colOff>
      <xdr:row>66</xdr:row>
      <xdr:rowOff>169899</xdr:rowOff>
    </xdr:to>
    <xdr:sp macro="" textlink="">
      <xdr:nvSpPr>
        <xdr:cNvPr id="24" name="Блок-схема: узел 23"/>
        <xdr:cNvSpPr/>
      </xdr:nvSpPr>
      <xdr:spPr>
        <a:xfrm>
          <a:off x="38484991" y="12891849"/>
          <a:ext cx="136800" cy="136800"/>
        </a:xfrm>
        <a:prstGeom prst="flowChartConnector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58</xdr:col>
      <xdr:colOff>86575</xdr:colOff>
      <xdr:row>66</xdr:row>
      <xdr:rowOff>38941</xdr:rowOff>
    </xdr:from>
    <xdr:to>
      <xdr:col>58</xdr:col>
      <xdr:colOff>223370</xdr:colOff>
      <xdr:row>66</xdr:row>
      <xdr:rowOff>182941</xdr:rowOff>
    </xdr:to>
    <xdr:sp macro="" textlink="">
      <xdr:nvSpPr>
        <xdr:cNvPr id="25" name="Блок-схема: узел 24"/>
        <xdr:cNvSpPr/>
      </xdr:nvSpPr>
      <xdr:spPr>
        <a:xfrm>
          <a:off x="40895908" y="12897691"/>
          <a:ext cx="136795" cy="144000"/>
        </a:xfrm>
        <a:prstGeom prst="flowChartConnector">
          <a:avLst/>
        </a:prstGeom>
        <a:solidFill>
          <a:schemeClr val="tx2">
            <a:lumMod val="60000"/>
            <a:lumOff val="4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47</xdr:col>
      <xdr:colOff>291846</xdr:colOff>
      <xdr:row>66</xdr:row>
      <xdr:rowOff>34129</xdr:rowOff>
    </xdr:from>
    <xdr:to>
      <xdr:col>47</xdr:col>
      <xdr:colOff>427851</xdr:colOff>
      <xdr:row>66</xdr:row>
      <xdr:rowOff>170929</xdr:rowOff>
    </xdr:to>
    <xdr:sp macro="" textlink="">
      <xdr:nvSpPr>
        <xdr:cNvPr id="28" name="Блок-схема: узел 27"/>
        <xdr:cNvSpPr/>
      </xdr:nvSpPr>
      <xdr:spPr>
        <a:xfrm>
          <a:off x="34282489" y="13001736"/>
          <a:ext cx="136005" cy="136800"/>
        </a:xfrm>
        <a:prstGeom prst="flowChartConnector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50</xdr:col>
      <xdr:colOff>37133</xdr:colOff>
      <xdr:row>66</xdr:row>
      <xdr:rowOff>32834</xdr:rowOff>
    </xdr:from>
    <xdr:to>
      <xdr:col>50</xdr:col>
      <xdr:colOff>173933</xdr:colOff>
      <xdr:row>66</xdr:row>
      <xdr:rowOff>169634</xdr:rowOff>
    </xdr:to>
    <xdr:sp macro="" textlink="">
      <xdr:nvSpPr>
        <xdr:cNvPr id="30" name="Блок-схема: узел 29"/>
        <xdr:cNvSpPr/>
      </xdr:nvSpPr>
      <xdr:spPr>
        <a:xfrm>
          <a:off x="35864740" y="13000441"/>
          <a:ext cx="136800" cy="136800"/>
        </a:xfrm>
        <a:prstGeom prst="flowChartConnector">
          <a:avLst/>
        </a:prstGeom>
        <a:solidFill>
          <a:srgbClr val="7030A0"/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43</xdr:col>
      <xdr:colOff>453986</xdr:colOff>
      <xdr:row>110</xdr:row>
      <xdr:rowOff>87627</xdr:rowOff>
    </xdr:from>
    <xdr:to>
      <xdr:col>67</xdr:col>
      <xdr:colOff>198713</xdr:colOff>
      <xdr:row>122</xdr:row>
      <xdr:rowOff>25241</xdr:rowOff>
    </xdr:to>
    <xdr:graphicFrame macro="">
      <xdr:nvGraphicFramePr>
        <xdr:cNvPr id="26" name="Диаграмма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69</xdr:col>
      <xdr:colOff>167960</xdr:colOff>
      <xdr:row>48</xdr:row>
      <xdr:rowOff>65965</xdr:rowOff>
    </xdr:from>
    <xdr:to>
      <xdr:col>73</xdr:col>
      <xdr:colOff>49694</xdr:colOff>
      <xdr:row>67</xdr:row>
      <xdr:rowOff>24848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73</xdr:col>
      <xdr:colOff>585107</xdr:colOff>
      <xdr:row>35</xdr:row>
      <xdr:rowOff>108857</xdr:rowOff>
    </xdr:from>
    <xdr:to>
      <xdr:col>77</xdr:col>
      <xdr:colOff>13607</xdr:colOff>
      <xdr:row>54</xdr:row>
      <xdr:rowOff>54429</xdr:rowOff>
    </xdr:to>
    <xdr:graphicFrame macro="">
      <xdr:nvGraphicFramePr>
        <xdr:cNvPr id="27" name="Диаграмма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43</xdr:col>
      <xdr:colOff>461116</xdr:colOff>
      <xdr:row>14</xdr:row>
      <xdr:rowOff>39297</xdr:rowOff>
    </xdr:from>
    <xdr:to>
      <xdr:col>67</xdr:col>
      <xdr:colOff>138029</xdr:colOff>
      <xdr:row>25</xdr:row>
      <xdr:rowOff>154093</xdr:rowOff>
    </xdr:to>
    <xdr:graphicFrame macro="">
      <xdr:nvGraphicFramePr>
        <xdr:cNvPr id="32" name="Диаграмма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43</xdr:col>
      <xdr:colOff>451510</xdr:colOff>
      <xdr:row>51</xdr:row>
      <xdr:rowOff>154621</xdr:rowOff>
    </xdr:from>
    <xdr:to>
      <xdr:col>67</xdr:col>
      <xdr:colOff>124237</xdr:colOff>
      <xdr:row>64</xdr:row>
      <xdr:rowOff>45939</xdr:rowOff>
    </xdr:to>
    <xdr:graphicFrame macro="">
      <xdr:nvGraphicFramePr>
        <xdr:cNvPr id="34" name="Диаграмма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43</xdr:col>
      <xdr:colOff>353476</xdr:colOff>
      <xdr:row>81</xdr:row>
      <xdr:rowOff>33192</xdr:rowOff>
    </xdr:from>
    <xdr:to>
      <xdr:col>67</xdr:col>
      <xdr:colOff>170203</xdr:colOff>
      <xdr:row>95</xdr:row>
      <xdr:rowOff>4099</xdr:rowOff>
    </xdr:to>
    <xdr:graphicFrame macro="">
      <xdr:nvGraphicFramePr>
        <xdr:cNvPr id="35" name="Диаграмма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43</xdr:col>
      <xdr:colOff>259774</xdr:colOff>
      <xdr:row>3</xdr:row>
      <xdr:rowOff>17319</xdr:rowOff>
    </xdr:from>
    <xdr:to>
      <xdr:col>44</xdr:col>
      <xdr:colOff>147205</xdr:colOff>
      <xdr:row>4</xdr:row>
      <xdr:rowOff>86591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1726910" y="692728"/>
          <a:ext cx="493568" cy="2337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[кВт·ч]</a:t>
          </a:r>
        </a:p>
      </xdr:txBody>
    </xdr:sp>
    <xdr:clientData/>
  </xdr:twoCellAnchor>
  <xdr:twoCellAnchor>
    <xdr:from>
      <xdr:col>43</xdr:col>
      <xdr:colOff>355023</xdr:colOff>
      <xdr:row>13</xdr:row>
      <xdr:rowOff>112567</xdr:rowOff>
    </xdr:from>
    <xdr:to>
      <xdr:col>44</xdr:col>
      <xdr:colOff>242454</xdr:colOff>
      <xdr:row>14</xdr:row>
      <xdr:rowOff>103907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1822159" y="3463635"/>
          <a:ext cx="493568" cy="2337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[кВт·ч]</a:t>
          </a:r>
        </a:p>
      </xdr:txBody>
    </xdr:sp>
    <xdr:clientData/>
  </xdr:twoCellAnchor>
  <xdr:twoCellAnchor>
    <xdr:from>
      <xdr:col>43</xdr:col>
      <xdr:colOff>355024</xdr:colOff>
      <xdr:row>39</xdr:row>
      <xdr:rowOff>60614</xdr:rowOff>
    </xdr:from>
    <xdr:to>
      <xdr:col>44</xdr:col>
      <xdr:colOff>242455</xdr:colOff>
      <xdr:row>40</xdr:row>
      <xdr:rowOff>95250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1822160" y="8208819"/>
          <a:ext cx="493568" cy="2337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[кВт·ч]</a:t>
          </a:r>
        </a:p>
      </xdr:txBody>
    </xdr:sp>
    <xdr:clientData/>
  </xdr:twoCellAnchor>
  <xdr:twoCellAnchor>
    <xdr:from>
      <xdr:col>43</xdr:col>
      <xdr:colOff>363683</xdr:colOff>
      <xdr:row>66</xdr:row>
      <xdr:rowOff>138545</xdr:rowOff>
    </xdr:from>
    <xdr:to>
      <xdr:col>44</xdr:col>
      <xdr:colOff>251114</xdr:colOff>
      <xdr:row>68</xdr:row>
      <xdr:rowOff>8658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1830819" y="13161818"/>
          <a:ext cx="493568" cy="2337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[кВт·ч]</a:t>
          </a:r>
        </a:p>
      </xdr:txBody>
    </xdr:sp>
    <xdr:clientData/>
  </xdr:twoCellAnchor>
  <xdr:twoCellAnchor>
    <xdr:from>
      <xdr:col>43</xdr:col>
      <xdr:colOff>381001</xdr:colOff>
      <xdr:row>97</xdr:row>
      <xdr:rowOff>86591</xdr:rowOff>
    </xdr:from>
    <xdr:to>
      <xdr:col>44</xdr:col>
      <xdr:colOff>268432</xdr:colOff>
      <xdr:row>98</xdr:row>
      <xdr:rowOff>129886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1848137" y="18426546"/>
          <a:ext cx="493568" cy="2337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[кВт·ч]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G399"/>
  <sheetViews>
    <sheetView tabSelected="1" topLeftCell="AM1" zoomScale="70" zoomScaleNormal="70" workbookViewId="0">
      <selection activeCell="BD130" sqref="BD130"/>
    </sheetView>
  </sheetViews>
  <sheetFormatPr defaultRowHeight="12.75" x14ac:dyDescent="0.2"/>
  <cols>
    <col min="1" max="1" width="11.42578125" style="14" customWidth="1"/>
    <col min="2" max="2" width="11.7109375" style="14" customWidth="1"/>
    <col min="3" max="3" width="8.140625" style="14" bestFit="1" customWidth="1"/>
    <col min="4" max="4" width="16.42578125" style="14" customWidth="1"/>
    <col min="5" max="5" width="6.85546875" style="14" customWidth="1"/>
    <col min="6" max="6" width="9.140625" style="14"/>
    <col min="7" max="7" width="15" style="14" bestFit="1" customWidth="1"/>
    <col min="8" max="8" width="12.28515625" style="14" customWidth="1"/>
    <col min="9" max="9" width="12.85546875" style="14" bestFit="1" customWidth="1"/>
    <col min="10" max="10" width="9.140625" style="14"/>
    <col min="11" max="11" width="12" style="14" bestFit="1" customWidth="1"/>
    <col min="12" max="12" width="14.42578125" style="14" bestFit="1" customWidth="1"/>
    <col min="13" max="13" width="10.28515625" style="14" bestFit="1" customWidth="1"/>
    <col min="14" max="14" width="9.140625" style="14"/>
    <col min="15" max="15" width="9.28515625" style="14" bestFit="1" customWidth="1"/>
    <col min="16" max="16" width="9.28515625" style="195" customWidth="1"/>
    <col min="17" max="17" width="9.28515625" style="14" customWidth="1"/>
    <col min="18" max="18" width="9.28515625" style="195" customWidth="1"/>
    <col min="19" max="19" width="9.28515625" style="14" customWidth="1"/>
    <col min="20" max="20" width="11.7109375" style="14" bestFit="1" customWidth="1"/>
    <col min="21" max="21" width="11.7109375" style="14" customWidth="1"/>
    <col min="22" max="22" width="11.7109375" style="195" customWidth="1"/>
    <col min="23" max="23" width="11.7109375" style="14" customWidth="1"/>
    <col min="24" max="24" width="11.7109375" style="195" customWidth="1"/>
    <col min="25" max="25" width="11.7109375" style="14" customWidth="1"/>
    <col min="26" max="26" width="11.5703125" style="14" customWidth="1"/>
    <col min="27" max="27" width="13" style="14" customWidth="1"/>
    <col min="28" max="29" width="12" style="14" customWidth="1"/>
    <col min="30" max="30" width="9.140625" style="14"/>
    <col min="31" max="31" width="11.28515625" style="14" customWidth="1"/>
    <col min="32" max="32" width="11.7109375" style="14" customWidth="1"/>
    <col min="33" max="33" width="11.7109375" style="22" customWidth="1"/>
    <col min="34" max="34" width="11.5703125" style="17" customWidth="1"/>
    <col min="35" max="36" width="11.5703125" style="126" customWidth="1"/>
    <col min="37" max="37" width="11.7109375" style="14" customWidth="1"/>
    <col min="38" max="38" width="12.140625" style="14" customWidth="1"/>
    <col min="39" max="69" width="9.140625" style="22"/>
    <col min="70" max="70" width="5.42578125" style="22" customWidth="1"/>
    <col min="71" max="71" width="44" style="22" customWidth="1"/>
    <col min="72" max="72" width="12.140625" style="22" customWidth="1"/>
    <col min="73" max="73" width="15.28515625" style="22" customWidth="1"/>
    <col min="74" max="74" width="9" style="22" customWidth="1"/>
    <col min="75" max="75" width="11.7109375" style="22" bestFit="1" customWidth="1"/>
    <col min="76" max="76" width="40.85546875" style="22" customWidth="1"/>
    <col min="77" max="77" width="27.28515625" style="22" customWidth="1"/>
    <col min="78" max="16384" width="9.140625" style="22"/>
  </cols>
  <sheetData>
    <row r="2" spans="1:85" ht="15.75" customHeight="1" thickBot="1" x14ac:dyDescent="0.35">
      <c r="AS2" s="222" t="s">
        <v>150</v>
      </c>
      <c r="AT2" s="222"/>
      <c r="AU2" s="222"/>
      <c r="AV2" s="222"/>
      <c r="AW2" s="222"/>
      <c r="AX2" s="222"/>
      <c r="AY2" s="222"/>
      <c r="AZ2" s="222"/>
      <c r="BA2" s="222"/>
      <c r="BB2" s="222"/>
      <c r="BC2" s="222"/>
      <c r="BD2" s="222"/>
      <c r="BE2" s="222"/>
      <c r="BF2" s="222"/>
      <c r="BG2" s="222"/>
      <c r="BH2" s="222"/>
      <c r="BI2" s="222"/>
      <c r="BJ2" s="222"/>
      <c r="BK2" s="222"/>
      <c r="BL2" s="222"/>
      <c r="BM2" s="222"/>
      <c r="BN2" s="222"/>
      <c r="BO2" s="222"/>
    </row>
    <row r="3" spans="1:85" ht="24.75" customHeight="1" thickBot="1" x14ac:dyDescent="0.25">
      <c r="A3" s="293" t="s">
        <v>0</v>
      </c>
      <c r="B3" s="293"/>
      <c r="C3" s="293"/>
      <c r="D3" s="293"/>
      <c r="E3" s="315"/>
      <c r="F3" s="315"/>
      <c r="G3" s="315"/>
      <c r="H3" s="293"/>
      <c r="I3" s="293"/>
      <c r="J3" s="293"/>
      <c r="K3" s="293"/>
      <c r="L3" s="293"/>
      <c r="M3" s="304" t="s">
        <v>42</v>
      </c>
      <c r="N3" s="305"/>
      <c r="O3" s="300" t="s">
        <v>95</v>
      </c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1"/>
      <c r="AB3" s="310" t="s">
        <v>77</v>
      </c>
      <c r="AC3" s="300"/>
      <c r="AD3" s="310" t="s">
        <v>45</v>
      </c>
      <c r="AE3" s="300"/>
      <c r="AF3" s="236" t="s">
        <v>63</v>
      </c>
      <c r="AG3" s="237"/>
      <c r="AH3" s="237"/>
      <c r="AI3" s="238"/>
      <c r="AJ3" s="239"/>
      <c r="AK3" s="286" t="s">
        <v>64</v>
      </c>
      <c r="AL3" s="287"/>
      <c r="AS3" s="232" t="s">
        <v>159</v>
      </c>
      <c r="AT3" s="232"/>
      <c r="AU3" s="232"/>
      <c r="AV3" s="232"/>
      <c r="AW3" s="232"/>
      <c r="AX3" s="232"/>
      <c r="AY3" s="232"/>
      <c r="AZ3" s="232"/>
      <c r="BA3" s="232"/>
      <c r="BB3" s="232"/>
      <c r="BC3" s="232"/>
      <c r="BD3" s="232"/>
      <c r="BE3" s="232"/>
      <c r="BF3" s="232"/>
      <c r="BG3" s="232"/>
      <c r="BH3" s="232"/>
      <c r="BI3" s="232"/>
      <c r="BJ3" s="232"/>
      <c r="BK3" s="232"/>
      <c r="BL3" s="232"/>
      <c r="BM3" s="232"/>
      <c r="BN3" s="232"/>
      <c r="BO3" s="232"/>
      <c r="BP3" s="232"/>
    </row>
    <row r="4" spans="1:85" ht="12.75" customHeight="1" thickBot="1" x14ac:dyDescent="0.3">
      <c r="A4" s="295" t="s">
        <v>103</v>
      </c>
      <c r="B4" s="316" t="s">
        <v>40</v>
      </c>
      <c r="C4" s="16" t="s">
        <v>36</v>
      </c>
      <c r="D4" s="93" t="s">
        <v>37</v>
      </c>
      <c r="E4" s="268" t="s">
        <v>38</v>
      </c>
      <c r="F4" s="269"/>
      <c r="G4" s="24">
        <v>0.8</v>
      </c>
      <c r="H4" s="310" t="s">
        <v>43</v>
      </c>
      <c r="I4" s="300"/>
      <c r="J4" s="300"/>
      <c r="K4" s="300"/>
      <c r="L4" s="301"/>
      <c r="M4" s="306"/>
      <c r="N4" s="307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3"/>
      <c r="AB4" s="311"/>
      <c r="AC4" s="302"/>
      <c r="AD4" s="311"/>
      <c r="AE4" s="302"/>
      <c r="AF4" s="240"/>
      <c r="AG4" s="241"/>
      <c r="AH4" s="241"/>
      <c r="AI4" s="242"/>
      <c r="AJ4" s="243"/>
      <c r="AK4" s="288"/>
      <c r="AL4" s="289"/>
      <c r="AU4" s="225" t="s">
        <v>151</v>
      </c>
      <c r="AV4" s="225"/>
      <c r="AW4" s="225"/>
      <c r="AX4" s="225"/>
      <c r="AY4" s="225"/>
      <c r="AZ4" s="225"/>
      <c r="BA4" s="225"/>
      <c r="BB4" s="225"/>
      <c r="BC4" s="225"/>
      <c r="BD4" s="225"/>
      <c r="BE4" s="225"/>
      <c r="BF4" s="225"/>
      <c r="BG4" s="225"/>
      <c r="BH4" s="225"/>
      <c r="BI4" s="225"/>
      <c r="BJ4" s="225"/>
      <c r="BK4" s="225"/>
      <c r="BL4" s="225"/>
      <c r="BM4" s="225"/>
      <c r="BN4" s="225"/>
    </row>
    <row r="5" spans="1:85" ht="12.75" customHeight="1" thickBot="1" x14ac:dyDescent="0.25">
      <c r="A5" s="296"/>
      <c r="B5" s="317"/>
      <c r="C5" s="25" t="s">
        <v>79</v>
      </c>
      <c r="D5" s="77" t="s">
        <v>80</v>
      </c>
      <c r="E5" s="268" t="s">
        <v>51</v>
      </c>
      <c r="F5" s="269"/>
      <c r="G5" s="78" t="s">
        <v>80</v>
      </c>
      <c r="H5" s="311"/>
      <c r="I5" s="302"/>
      <c r="J5" s="302"/>
      <c r="K5" s="302"/>
      <c r="L5" s="303"/>
      <c r="M5" s="306"/>
      <c r="N5" s="307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303"/>
      <c r="AB5" s="311"/>
      <c r="AC5" s="302"/>
      <c r="AD5" s="311"/>
      <c r="AE5" s="302"/>
      <c r="AF5" s="240"/>
      <c r="AG5" s="241"/>
      <c r="AH5" s="241"/>
      <c r="AI5" s="242"/>
      <c r="AJ5" s="243"/>
      <c r="AK5" s="288"/>
      <c r="AL5" s="289"/>
    </row>
    <row r="6" spans="1:85" ht="12.75" customHeight="1" thickBot="1" x14ac:dyDescent="0.25">
      <c r="A6" s="296"/>
      <c r="B6" s="15" t="s">
        <v>35</v>
      </c>
      <c r="C6" s="26">
        <v>0.5</v>
      </c>
      <c r="D6" s="94">
        <v>0.5</v>
      </c>
      <c r="E6" s="268" t="s">
        <v>1</v>
      </c>
      <c r="F6" s="269"/>
      <c r="G6" s="96">
        <v>1.5</v>
      </c>
      <c r="H6" s="311"/>
      <c r="I6" s="302"/>
      <c r="J6" s="302"/>
      <c r="K6" s="302"/>
      <c r="L6" s="303"/>
      <c r="M6" s="306"/>
      <c r="N6" s="307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303"/>
      <c r="AB6" s="311"/>
      <c r="AC6" s="302"/>
      <c r="AD6" s="311"/>
      <c r="AE6" s="302"/>
      <c r="AF6" s="240"/>
      <c r="AG6" s="241"/>
      <c r="AH6" s="241"/>
      <c r="AI6" s="242"/>
      <c r="AJ6" s="243"/>
      <c r="AK6" s="288"/>
      <c r="AL6" s="289"/>
    </row>
    <row r="7" spans="1:85" ht="12.75" customHeight="1" thickBot="1" x14ac:dyDescent="0.25">
      <c r="A7" s="296"/>
      <c r="B7" s="15" t="s">
        <v>32</v>
      </c>
      <c r="C7" s="27">
        <v>0.25</v>
      </c>
      <c r="D7" s="95">
        <v>0.25</v>
      </c>
      <c r="E7" s="268" t="s">
        <v>2</v>
      </c>
      <c r="F7" s="269"/>
      <c r="G7" s="23">
        <v>2.15</v>
      </c>
      <c r="H7" s="311"/>
      <c r="I7" s="302"/>
      <c r="J7" s="302"/>
      <c r="K7" s="302"/>
      <c r="L7" s="303"/>
      <c r="M7" s="306"/>
      <c r="N7" s="307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  <c r="AA7" s="303"/>
      <c r="AB7" s="311"/>
      <c r="AC7" s="302"/>
      <c r="AD7" s="311"/>
      <c r="AE7" s="302"/>
      <c r="AF7" s="240"/>
      <c r="AG7" s="241"/>
      <c r="AH7" s="241"/>
      <c r="AI7" s="242"/>
      <c r="AJ7" s="243"/>
      <c r="AK7" s="288"/>
      <c r="AL7" s="289"/>
    </row>
    <row r="8" spans="1:85" ht="12.75" customHeight="1" thickBot="1" x14ac:dyDescent="0.25">
      <c r="A8" s="296"/>
      <c r="B8" s="15" t="s">
        <v>33</v>
      </c>
      <c r="C8" s="27">
        <v>0.5</v>
      </c>
      <c r="D8" s="95">
        <v>0.5</v>
      </c>
      <c r="E8" s="229" t="s">
        <v>39</v>
      </c>
      <c r="F8" s="231"/>
      <c r="G8" s="97">
        <v>31</v>
      </c>
      <c r="H8" s="311"/>
      <c r="I8" s="302"/>
      <c r="J8" s="302"/>
      <c r="K8" s="302"/>
      <c r="L8" s="303"/>
      <c r="M8" s="306"/>
      <c r="N8" s="307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3"/>
      <c r="AB8" s="311"/>
      <c r="AC8" s="302"/>
      <c r="AD8" s="311"/>
      <c r="AE8" s="302"/>
      <c r="AF8" s="240"/>
      <c r="AG8" s="241"/>
      <c r="AH8" s="241"/>
      <c r="AI8" s="242"/>
      <c r="AJ8" s="243"/>
      <c r="AK8" s="288"/>
      <c r="AL8" s="289"/>
    </row>
    <row r="9" spans="1:85" ht="12.75" customHeight="1" thickBot="1" x14ac:dyDescent="0.25">
      <c r="A9" s="296"/>
      <c r="B9" s="121" t="s">
        <v>34</v>
      </c>
      <c r="C9" s="122">
        <v>0.5</v>
      </c>
      <c r="D9" s="123">
        <v>0.5</v>
      </c>
      <c r="E9" s="276" t="s">
        <v>78</v>
      </c>
      <c r="F9" s="277"/>
      <c r="G9" s="189">
        <f>0.69*13.3</f>
        <v>9.1769999999999996</v>
      </c>
      <c r="H9" s="302"/>
      <c r="I9" s="302"/>
      <c r="J9" s="302"/>
      <c r="K9" s="302"/>
      <c r="L9" s="303"/>
      <c r="M9" s="306"/>
      <c r="N9" s="307"/>
      <c r="O9" s="302"/>
      <c r="P9" s="302"/>
      <c r="Q9" s="302"/>
      <c r="R9" s="302"/>
      <c r="S9" s="302"/>
      <c r="T9" s="302"/>
      <c r="U9" s="302"/>
      <c r="V9" s="302"/>
      <c r="W9" s="302"/>
      <c r="X9" s="302"/>
      <c r="Y9" s="302"/>
      <c r="Z9" s="302"/>
      <c r="AA9" s="303"/>
      <c r="AB9" s="311"/>
      <c r="AC9" s="302"/>
      <c r="AD9" s="311"/>
      <c r="AE9" s="302"/>
      <c r="AF9" s="240"/>
      <c r="AG9" s="241"/>
      <c r="AH9" s="241"/>
      <c r="AI9" s="242"/>
      <c r="AJ9" s="243"/>
      <c r="AK9" s="288"/>
      <c r="AL9" s="289"/>
    </row>
    <row r="10" spans="1:85" ht="17.25" customHeight="1" thickBot="1" x14ac:dyDescent="0.25">
      <c r="A10" s="296"/>
      <c r="B10" s="21" t="s">
        <v>46</v>
      </c>
      <c r="C10" s="124">
        <f>1.1*SQRT(C6^2+C7^2+C8^2+C9^2)</f>
        <v>0.99152660075259713</v>
      </c>
      <c r="D10" s="188">
        <f>1.1*SQRT(D6^2+D7^2+D8^2+D9^2)</f>
        <v>0.99152660075259713</v>
      </c>
      <c r="E10" s="229"/>
      <c r="F10" s="230"/>
      <c r="G10" s="231"/>
      <c r="H10" s="312"/>
      <c r="I10" s="312"/>
      <c r="J10" s="312"/>
      <c r="K10" s="312"/>
      <c r="L10" s="313"/>
      <c r="M10" s="308"/>
      <c r="N10" s="309"/>
      <c r="O10" s="302"/>
      <c r="P10" s="302"/>
      <c r="Q10" s="302"/>
      <c r="R10" s="302"/>
      <c r="S10" s="302"/>
      <c r="T10" s="302"/>
      <c r="U10" s="302"/>
      <c r="V10" s="302"/>
      <c r="W10" s="302"/>
      <c r="X10" s="302"/>
      <c r="Y10" s="302"/>
      <c r="Z10" s="302"/>
      <c r="AA10" s="303"/>
      <c r="AB10" s="311"/>
      <c r="AC10" s="302"/>
      <c r="AD10" s="314"/>
      <c r="AE10" s="312"/>
      <c r="AF10" s="244"/>
      <c r="AG10" s="245"/>
      <c r="AH10" s="245"/>
      <c r="AI10" s="246"/>
      <c r="AJ10" s="247"/>
      <c r="AK10" s="290"/>
      <c r="AL10" s="29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</row>
    <row r="11" spans="1:85" ht="87" customHeight="1" thickBot="1" x14ac:dyDescent="0.25">
      <c r="A11" s="21" t="s">
        <v>6</v>
      </c>
      <c r="B11" s="297" t="s">
        <v>7</v>
      </c>
      <c r="C11" s="298"/>
      <c r="D11" s="299"/>
      <c r="E11" s="292" t="s">
        <v>44</v>
      </c>
      <c r="F11" s="293"/>
      <c r="G11" s="294"/>
      <c r="H11" s="9" t="s">
        <v>81</v>
      </c>
      <c r="I11" s="2" t="s">
        <v>82</v>
      </c>
      <c r="J11" s="2" t="s">
        <v>83</v>
      </c>
      <c r="K11" s="3" t="s">
        <v>84</v>
      </c>
      <c r="L11" s="115" t="s">
        <v>85</v>
      </c>
      <c r="M11" s="18" t="s">
        <v>86</v>
      </c>
      <c r="N11" s="19" t="s">
        <v>3</v>
      </c>
      <c r="O11" s="108" t="s">
        <v>87</v>
      </c>
      <c r="P11" s="196" t="s">
        <v>146</v>
      </c>
      <c r="Q11" s="110" t="s">
        <v>144</v>
      </c>
      <c r="R11" s="198" t="s">
        <v>147</v>
      </c>
      <c r="S11" s="205" t="s">
        <v>130</v>
      </c>
      <c r="T11" s="211" t="s">
        <v>4</v>
      </c>
      <c r="U11" s="108" t="s">
        <v>96</v>
      </c>
      <c r="V11" s="198" t="s">
        <v>148</v>
      </c>
      <c r="W11" s="110" t="s">
        <v>145</v>
      </c>
      <c r="X11" s="198" t="s">
        <v>149</v>
      </c>
      <c r="Y11" s="205" t="s">
        <v>131</v>
      </c>
      <c r="Z11" s="192" t="s">
        <v>88</v>
      </c>
      <c r="AA11" s="152" t="s">
        <v>5</v>
      </c>
      <c r="AB11" s="158" t="s">
        <v>89</v>
      </c>
      <c r="AC11" s="159" t="s">
        <v>49</v>
      </c>
      <c r="AD11" s="154" t="s">
        <v>93</v>
      </c>
      <c r="AE11" s="127" t="s">
        <v>94</v>
      </c>
      <c r="AF11" s="147" t="s">
        <v>90</v>
      </c>
      <c r="AG11" s="109" t="s">
        <v>91</v>
      </c>
      <c r="AH11" s="151" t="s">
        <v>47</v>
      </c>
      <c r="AI11" s="190" t="s">
        <v>132</v>
      </c>
      <c r="AJ11" s="150" t="s">
        <v>97</v>
      </c>
      <c r="AK11" s="134" t="s">
        <v>92</v>
      </c>
      <c r="AL11" s="4" t="s">
        <v>41</v>
      </c>
      <c r="BR11" s="255" t="s">
        <v>65</v>
      </c>
      <c r="BS11" s="255" t="s">
        <v>66</v>
      </c>
      <c r="BT11" s="257" t="s">
        <v>67</v>
      </c>
      <c r="BU11" s="259" t="s">
        <v>102</v>
      </c>
      <c r="BV11" s="260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</row>
    <row r="12" spans="1:85" ht="12.75" customHeight="1" thickBot="1" x14ac:dyDescent="0.25">
      <c r="A12" s="1">
        <v>1</v>
      </c>
      <c r="B12" s="320">
        <v>2</v>
      </c>
      <c r="C12" s="321"/>
      <c r="D12" s="322"/>
      <c r="E12" s="318">
        <v>3</v>
      </c>
      <c r="F12" s="319"/>
      <c r="G12" s="319"/>
      <c r="H12" s="87">
        <v>4</v>
      </c>
      <c r="I12" s="5">
        <v>5</v>
      </c>
      <c r="J12" s="7">
        <v>6</v>
      </c>
      <c r="K12" s="113">
        <v>7</v>
      </c>
      <c r="L12" s="87">
        <v>8</v>
      </c>
      <c r="M12" s="5">
        <v>9</v>
      </c>
      <c r="N12" s="7">
        <v>10</v>
      </c>
      <c r="O12" s="206">
        <v>11</v>
      </c>
      <c r="P12" s="194">
        <v>12</v>
      </c>
      <c r="Q12" s="106">
        <v>13</v>
      </c>
      <c r="R12" s="194">
        <v>14</v>
      </c>
      <c r="S12" s="207">
        <v>15</v>
      </c>
      <c r="T12" s="153">
        <v>16</v>
      </c>
      <c r="U12" s="206">
        <v>17</v>
      </c>
      <c r="V12" s="194">
        <v>18</v>
      </c>
      <c r="W12" s="106">
        <v>19</v>
      </c>
      <c r="X12" s="194">
        <v>20</v>
      </c>
      <c r="Y12" s="207">
        <v>21</v>
      </c>
      <c r="Z12" s="106">
        <v>22</v>
      </c>
      <c r="AA12" s="153">
        <v>23</v>
      </c>
      <c r="AB12" s="5">
        <v>24</v>
      </c>
      <c r="AC12" s="6">
        <v>25</v>
      </c>
      <c r="AD12" s="135">
        <v>26</v>
      </c>
      <c r="AE12" s="125">
        <v>27</v>
      </c>
      <c r="AF12" s="5">
        <v>28</v>
      </c>
      <c r="AG12" s="6">
        <v>29</v>
      </c>
      <c r="AH12" s="6">
        <v>30</v>
      </c>
      <c r="AI12" s="172">
        <v>31</v>
      </c>
      <c r="AJ12" s="146">
        <v>32</v>
      </c>
      <c r="AK12" s="135">
        <v>33</v>
      </c>
      <c r="AL12" s="7">
        <v>34</v>
      </c>
      <c r="BR12" s="256"/>
      <c r="BS12" s="256"/>
      <c r="BT12" s="258"/>
      <c r="BU12" s="63" t="s">
        <v>68</v>
      </c>
      <c r="BV12" s="62" t="s">
        <v>11</v>
      </c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</row>
    <row r="13" spans="1:85" ht="15.75" customHeight="1" thickBot="1" x14ac:dyDescent="0.25">
      <c r="A13" s="11"/>
      <c r="B13" s="261"/>
      <c r="C13" s="262"/>
      <c r="D13" s="263"/>
      <c r="E13" s="264"/>
      <c r="F13" s="264"/>
      <c r="G13" s="265"/>
      <c r="H13" s="90" t="s">
        <v>8</v>
      </c>
      <c r="I13" s="91"/>
      <c r="J13" s="118"/>
      <c r="K13" s="119" t="s">
        <v>9</v>
      </c>
      <c r="L13" s="112"/>
      <c r="M13" s="88" t="s">
        <v>10</v>
      </c>
      <c r="N13" s="89" t="s">
        <v>11</v>
      </c>
      <c r="O13" s="108"/>
      <c r="P13" s="193"/>
      <c r="Q13" s="110"/>
      <c r="R13" s="198"/>
      <c r="S13" s="205"/>
      <c r="T13" s="211"/>
      <c r="U13" s="108"/>
      <c r="V13" s="198"/>
      <c r="W13" s="110"/>
      <c r="X13" s="198"/>
      <c r="Y13" s="205"/>
      <c r="Z13" s="192" t="s">
        <v>12</v>
      </c>
      <c r="AA13" s="152" t="s">
        <v>11</v>
      </c>
      <c r="AB13" s="156" t="s">
        <v>50</v>
      </c>
      <c r="AC13" s="157" t="s">
        <v>11</v>
      </c>
      <c r="AD13" s="155"/>
      <c r="AE13" s="128"/>
      <c r="AF13" s="147" t="s">
        <v>13</v>
      </c>
      <c r="AG13" s="148" t="s">
        <v>48</v>
      </c>
      <c r="AH13" s="149" t="s">
        <v>11</v>
      </c>
      <c r="AI13" s="150" t="s">
        <v>11</v>
      </c>
      <c r="AJ13" s="150" t="s">
        <v>11</v>
      </c>
      <c r="AK13" s="136" t="s">
        <v>14</v>
      </c>
      <c r="AL13" s="92" t="s">
        <v>11</v>
      </c>
      <c r="BR13" s="71">
        <v>1</v>
      </c>
      <c r="BS13" s="67" t="s">
        <v>53</v>
      </c>
      <c r="BT13" s="74" t="s">
        <v>114</v>
      </c>
      <c r="BU13" s="66">
        <f>H399</f>
        <v>6498008</v>
      </c>
      <c r="BV13" s="181"/>
      <c r="BX13" s="61"/>
      <c r="BY13" s="61"/>
      <c r="BZ13" s="61"/>
      <c r="CA13" s="61"/>
      <c r="CB13" s="61"/>
      <c r="CC13" s="61"/>
      <c r="CD13" s="61"/>
      <c r="CE13" s="61"/>
      <c r="CF13" s="61"/>
      <c r="CG13" s="61"/>
    </row>
    <row r="14" spans="1:85" ht="18.75" x14ac:dyDescent="0.3">
      <c r="A14" s="12" t="s">
        <v>15</v>
      </c>
      <c r="B14" s="273">
        <v>0</v>
      </c>
      <c r="C14" s="274"/>
      <c r="D14" s="275"/>
      <c r="E14" s="252">
        <v>112.5</v>
      </c>
      <c r="F14" s="253"/>
      <c r="G14" s="254"/>
      <c r="H14" s="38">
        <v>0</v>
      </c>
      <c r="I14" s="42">
        <v>0</v>
      </c>
      <c r="J14" s="43">
        <v>21.24672</v>
      </c>
      <c r="K14" s="41">
        <f>I14+J14</f>
        <v>21.24672</v>
      </c>
      <c r="L14" s="116">
        <v>11927.37536</v>
      </c>
      <c r="M14" s="28">
        <f t="shared" ref="M14:M77" si="0">H14-K14</f>
        <v>-21.24672</v>
      </c>
      <c r="N14" s="80">
        <f t="shared" ref="N14:N77" si="1">IF(H14=0,0,M14/H14)</f>
        <v>0</v>
      </c>
      <c r="O14" s="84">
        <f>$G$8</f>
        <v>31</v>
      </c>
      <c r="P14" s="197">
        <f>O14/Z14</f>
        <v>0.77158182653820917</v>
      </c>
      <c r="Q14" s="98">
        <f>((K14^2+(K14*TAN(ACOS($G$4)))^2)/E14^2)*$G$6/1000</f>
        <v>8.3596872362666646E-5</v>
      </c>
      <c r="R14" s="197">
        <f>Q14/Z14</f>
        <v>2.0807041119505764E-6</v>
      </c>
      <c r="S14" s="208">
        <f>O14+Q14</f>
        <v>31.000083596872361</v>
      </c>
      <c r="T14" s="212">
        <f t="shared" ref="T14:T77" si="2">K14+Q14</f>
        <v>21.246803596872361</v>
      </c>
      <c r="U14" s="84">
        <f>$G$9</f>
        <v>9.1769999999999996</v>
      </c>
      <c r="V14" s="199">
        <f>U14/Z14</f>
        <v>0.22841311039164985</v>
      </c>
      <c r="W14" s="86">
        <f>((T14^2+(T14*TAN(ACOS($G$4)))^2)/E14^2)*$G$7/1000</f>
        <v>1.1982312662107983E-4</v>
      </c>
      <c r="X14" s="199">
        <f>W14/Z14</f>
        <v>2.9823660290261902E-6</v>
      </c>
      <c r="Y14" s="216">
        <f>W14+U14</f>
        <v>9.1771198231266204</v>
      </c>
      <c r="Z14" s="98">
        <f>S14+Y14</f>
        <v>40.177203419998982</v>
      </c>
      <c r="AA14" s="20">
        <f t="shared" ref="AA14:AA77" si="3">IF(H14=0,0,Z14/H14)</f>
        <v>0</v>
      </c>
      <c r="AB14" s="51">
        <f t="shared" ref="AB14:AB77" si="4">M14-Z14</f>
        <v>-61.423923419998985</v>
      </c>
      <c r="AC14" s="34">
        <f t="shared" ref="AC14:AC77" si="5">IF(H14=0,0,AB14/H14)</f>
        <v>0</v>
      </c>
      <c r="AD14" s="31">
        <f t="shared" ref="AD14:AD77" si="6">IF(H14=0,0,$C$10*(H14/H14))</f>
        <v>0</v>
      </c>
      <c r="AE14" s="129">
        <f t="shared" ref="AE14:AE77" si="7">IF(H14=0,0,$D$10*(I14/H14))</f>
        <v>0</v>
      </c>
      <c r="AF14" s="133">
        <f t="shared" ref="AF14:AF77" si="8">H14*AH14/100</f>
        <v>0</v>
      </c>
      <c r="AG14" s="85">
        <f>AF14*-1</f>
        <v>0</v>
      </c>
      <c r="AH14" s="145">
        <f>SQRT(AD14^2+AE14^2)</f>
        <v>0</v>
      </c>
      <c r="AI14" s="173">
        <f>-AJ14</f>
        <v>0</v>
      </c>
      <c r="AJ14" s="170">
        <f>(AH14*-1)/100</f>
        <v>0</v>
      </c>
      <c r="AK14" s="137">
        <f t="shared" ref="AK14:AK77" si="9">Z14+AF14</f>
        <v>40.177203419998982</v>
      </c>
      <c r="AL14" s="8">
        <f t="shared" ref="AL14:AL77" si="10">IF(H14=0,0,AK14/H14)</f>
        <v>0</v>
      </c>
      <c r="AS14" s="224" t="s">
        <v>154</v>
      </c>
      <c r="AT14" s="224"/>
      <c r="AU14" s="224"/>
      <c r="AV14" s="224"/>
      <c r="AW14" s="224"/>
      <c r="AX14" s="224"/>
      <c r="AY14" s="224"/>
      <c r="AZ14" s="224"/>
      <c r="BA14" s="224"/>
      <c r="BB14" s="224"/>
      <c r="BC14" s="224"/>
      <c r="BD14" s="224"/>
      <c r="BE14" s="224"/>
      <c r="BF14" s="224"/>
      <c r="BG14" s="224"/>
      <c r="BH14" s="224"/>
      <c r="BI14" s="224"/>
      <c r="BJ14" s="224"/>
      <c r="BK14" s="224"/>
      <c r="BL14" s="224"/>
      <c r="BM14" s="224"/>
      <c r="BN14" s="224"/>
      <c r="BO14" s="224"/>
      <c r="BR14" s="72" t="s">
        <v>69</v>
      </c>
      <c r="BS14" s="68" t="s">
        <v>105</v>
      </c>
      <c r="BT14" s="75" t="s">
        <v>115</v>
      </c>
      <c r="BU14" s="64">
        <f>BU13</f>
        <v>6498008</v>
      </c>
      <c r="BV14" s="184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</row>
    <row r="15" spans="1:85" ht="14.25" x14ac:dyDescent="0.2">
      <c r="A15" s="13" t="s">
        <v>15</v>
      </c>
      <c r="B15" s="270">
        <v>4.1666666666666699E-2</v>
      </c>
      <c r="C15" s="271"/>
      <c r="D15" s="272"/>
      <c r="E15" s="249">
        <v>112.5</v>
      </c>
      <c r="F15" s="250"/>
      <c r="G15" s="251"/>
      <c r="H15" s="39">
        <v>0</v>
      </c>
      <c r="I15" s="44">
        <v>0</v>
      </c>
      <c r="J15" s="45">
        <v>21.418600000000001</v>
      </c>
      <c r="K15" s="41">
        <f t="shared" ref="K15:K78" si="11">I15+J15</f>
        <v>21.418600000000001</v>
      </c>
      <c r="L15" s="116">
        <v>11884.124159999999</v>
      </c>
      <c r="M15" s="29">
        <f t="shared" si="0"/>
        <v>-21.418600000000001</v>
      </c>
      <c r="N15" s="81">
        <f t="shared" si="1"/>
        <v>0</v>
      </c>
      <c r="O15" s="107">
        <f t="shared" ref="O15:O78" si="12">$G$8</f>
        <v>31</v>
      </c>
      <c r="P15" s="197">
        <f t="shared" ref="P15:P78" si="13">O15/Z15</f>
        <v>0.77158176307624926</v>
      </c>
      <c r="Q15" s="98">
        <f t="shared" ref="Q15:Q78" si="14">((K15^2+(K15*TAN(ACOS($G$4)))^2)/E15^2)*$G$6/1000</f>
        <v>8.4954893696296275E-5</v>
      </c>
      <c r="R15" s="197">
        <f t="shared" ref="R15:R78" si="15">Q15/Z15</f>
        <v>2.1145047309723746E-6</v>
      </c>
      <c r="S15" s="208">
        <f t="shared" ref="S15:S78" si="16">O15+Q15</f>
        <v>31.000084954893698</v>
      </c>
      <c r="T15" s="213">
        <f t="shared" si="2"/>
        <v>21.418684954893699</v>
      </c>
      <c r="U15" s="84">
        <f t="shared" ref="U15:U78" si="17">$G$9</f>
        <v>9.1769999999999996</v>
      </c>
      <c r="V15" s="199">
        <f t="shared" ref="V15:V78" si="18">U15/Z15</f>
        <v>0.22841309160486256</v>
      </c>
      <c r="W15" s="86">
        <f t="shared" ref="W15:W78" si="19">((T15^2+(T15*TAN(ACOS($G$4)))^2)/E15^2)*$G$7/1000</f>
        <v>1.217696469350034E-4</v>
      </c>
      <c r="X15" s="199">
        <f t="shared" ref="X15:X78" si="20">W15/Z15</f>
        <v>3.0308141571381395E-6</v>
      </c>
      <c r="Y15" s="216">
        <f t="shared" ref="Y15:Y78" si="21">W15+U15</f>
        <v>9.1771217696469343</v>
      </c>
      <c r="Z15" s="98">
        <f t="shared" ref="Z15:Z78" si="22">S15+Y15</f>
        <v>40.177206724540632</v>
      </c>
      <c r="AA15" s="83">
        <f t="shared" si="3"/>
        <v>0</v>
      </c>
      <c r="AB15" s="51">
        <f t="shared" si="4"/>
        <v>-61.595806724540637</v>
      </c>
      <c r="AC15" s="30">
        <f t="shared" si="5"/>
        <v>0</v>
      </c>
      <c r="AD15" s="32">
        <f t="shared" si="6"/>
        <v>0</v>
      </c>
      <c r="AE15" s="130">
        <f t="shared" si="7"/>
        <v>0</v>
      </c>
      <c r="AF15" s="141">
        <f t="shared" si="8"/>
        <v>0</v>
      </c>
      <c r="AG15" s="48">
        <f t="shared" ref="AG15:AG78" si="23">AF15*-1</f>
        <v>0</v>
      </c>
      <c r="AH15" s="140">
        <f t="shared" ref="AH15:AH78" si="24">SQRT(AD15^2+AE15^2)</f>
        <v>0</v>
      </c>
      <c r="AI15" s="173">
        <f t="shared" ref="AI15:AI78" si="25">-AJ15</f>
        <v>0</v>
      </c>
      <c r="AJ15" s="170">
        <f t="shared" ref="AJ15:AJ78" si="26">(AH15*-1)/100</f>
        <v>0</v>
      </c>
      <c r="AK15" s="137">
        <f t="shared" si="9"/>
        <v>40.177206724540632</v>
      </c>
      <c r="AL15" s="8">
        <f t="shared" si="10"/>
        <v>0</v>
      </c>
      <c r="BR15" s="72" t="s">
        <v>70</v>
      </c>
      <c r="BS15" s="68" t="s">
        <v>54</v>
      </c>
      <c r="BT15" s="75" t="s">
        <v>116</v>
      </c>
      <c r="BU15" s="64">
        <v>0</v>
      </c>
      <c r="BV15" s="184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</row>
    <row r="16" spans="1:85" ht="14.25" x14ac:dyDescent="0.2">
      <c r="A16" s="13" t="s">
        <v>15</v>
      </c>
      <c r="B16" s="270">
        <v>8.3333333333333301E-2</v>
      </c>
      <c r="C16" s="271"/>
      <c r="D16" s="272"/>
      <c r="E16" s="249">
        <v>112.5</v>
      </c>
      <c r="F16" s="250"/>
      <c r="G16" s="251"/>
      <c r="H16" s="39">
        <v>22</v>
      </c>
      <c r="I16" s="44">
        <v>0</v>
      </c>
      <c r="J16" s="45">
        <v>21.5182</v>
      </c>
      <c r="K16" s="41">
        <f t="shared" si="11"/>
        <v>21.5182</v>
      </c>
      <c r="L16" s="116">
        <v>11671.502840000001</v>
      </c>
      <c r="M16" s="29">
        <f t="shared" si="0"/>
        <v>0.48179999999999978</v>
      </c>
      <c r="N16" s="81">
        <f t="shared" si="1"/>
        <v>2.1899999999999989E-2</v>
      </c>
      <c r="O16" s="107">
        <f t="shared" si="12"/>
        <v>31</v>
      </c>
      <c r="P16" s="197">
        <f t="shared" si="13"/>
        <v>0.77158172606769648</v>
      </c>
      <c r="Q16" s="98">
        <f t="shared" si="14"/>
        <v>8.57468391185185E-5</v>
      </c>
      <c r="R16" s="197">
        <f t="shared" si="15"/>
        <v>2.1342159397392122E-6</v>
      </c>
      <c r="S16" s="208">
        <f t="shared" si="16"/>
        <v>31.000085746839119</v>
      </c>
      <c r="T16" s="213">
        <f t="shared" si="2"/>
        <v>21.518285746839119</v>
      </c>
      <c r="U16" s="84">
        <f t="shared" si="17"/>
        <v>9.1769999999999996</v>
      </c>
      <c r="V16" s="199">
        <f t="shared" si="18"/>
        <v>0.2284130806491371</v>
      </c>
      <c r="W16" s="86">
        <f t="shared" si="19"/>
        <v>1.2290478224538667E-4</v>
      </c>
      <c r="X16" s="199">
        <f t="shared" si="20"/>
        <v>3.0590672266732201E-6</v>
      </c>
      <c r="Y16" s="216">
        <f t="shared" si="21"/>
        <v>9.1771229047822445</v>
      </c>
      <c r="Z16" s="98">
        <f t="shared" si="22"/>
        <v>40.177208651621363</v>
      </c>
      <c r="AA16" s="83">
        <f t="shared" si="3"/>
        <v>1.8262367568918803</v>
      </c>
      <c r="AB16" s="51">
        <f t="shared" si="4"/>
        <v>-39.695408651621364</v>
      </c>
      <c r="AC16" s="30">
        <f t="shared" si="5"/>
        <v>-1.8043367568918802</v>
      </c>
      <c r="AD16" s="32">
        <f t="shared" si="6"/>
        <v>0.99152660075259713</v>
      </c>
      <c r="AE16" s="130">
        <f t="shared" si="7"/>
        <v>0</v>
      </c>
      <c r="AF16" s="141">
        <f t="shared" si="8"/>
        <v>0.21813585216557135</v>
      </c>
      <c r="AG16" s="48">
        <f t="shared" si="23"/>
        <v>-0.21813585216557135</v>
      </c>
      <c r="AH16" s="140">
        <f t="shared" si="24"/>
        <v>0.99152660075259713</v>
      </c>
      <c r="AI16" s="173">
        <f t="shared" si="25"/>
        <v>9.9152660075259719E-3</v>
      </c>
      <c r="AJ16" s="170">
        <f t="shared" si="26"/>
        <v>-9.9152660075259719E-3</v>
      </c>
      <c r="AK16" s="137">
        <f t="shared" si="9"/>
        <v>40.395344503786937</v>
      </c>
      <c r="AL16" s="8">
        <f t="shared" si="10"/>
        <v>1.8361520228994062</v>
      </c>
      <c r="BR16" s="72">
        <v>2</v>
      </c>
      <c r="BS16" s="69" t="s">
        <v>55</v>
      </c>
      <c r="BT16" s="75" t="s">
        <v>117</v>
      </c>
      <c r="BU16" s="64">
        <v>0</v>
      </c>
      <c r="BV16" s="184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</row>
    <row r="17" spans="1:85" ht="14.25" x14ac:dyDescent="0.2">
      <c r="A17" s="13" t="s">
        <v>15</v>
      </c>
      <c r="B17" s="270">
        <v>0.125</v>
      </c>
      <c r="C17" s="271"/>
      <c r="D17" s="272"/>
      <c r="E17" s="249">
        <v>112.5</v>
      </c>
      <c r="F17" s="250"/>
      <c r="G17" s="251"/>
      <c r="H17" s="39">
        <v>0</v>
      </c>
      <c r="I17" s="44">
        <v>0</v>
      </c>
      <c r="J17" s="45">
        <v>21.271519999999999</v>
      </c>
      <c r="K17" s="41">
        <f t="shared" si="11"/>
        <v>21.271519999999999</v>
      </c>
      <c r="L17" s="116">
        <v>11733.83626</v>
      </c>
      <c r="M17" s="29">
        <f t="shared" si="0"/>
        <v>-21.271519999999999</v>
      </c>
      <c r="N17" s="81">
        <f t="shared" si="1"/>
        <v>0</v>
      </c>
      <c r="O17" s="107">
        <f t="shared" si="12"/>
        <v>31</v>
      </c>
      <c r="P17" s="197">
        <f t="shared" si="13"/>
        <v>0.7715818174130572</v>
      </c>
      <c r="Q17" s="98">
        <f t="shared" si="14"/>
        <v>8.3792141316740712E-5</v>
      </c>
      <c r="R17" s="197">
        <f t="shared" si="15"/>
        <v>2.0855642800678232E-6</v>
      </c>
      <c r="S17" s="208">
        <f t="shared" si="16"/>
        <v>31.000083792141318</v>
      </c>
      <c r="T17" s="213">
        <f t="shared" si="2"/>
        <v>21.271603792141317</v>
      </c>
      <c r="U17" s="84">
        <f t="shared" si="17"/>
        <v>9.1769999999999996</v>
      </c>
      <c r="V17" s="199">
        <f t="shared" si="18"/>
        <v>0.22841310769031051</v>
      </c>
      <c r="W17" s="86">
        <f t="shared" si="19"/>
        <v>1.2010301542755032E-4</v>
      </c>
      <c r="X17" s="199">
        <f t="shared" si="20"/>
        <v>2.9893323522702492E-6</v>
      </c>
      <c r="Y17" s="216">
        <f t="shared" si="21"/>
        <v>9.1771201030154277</v>
      </c>
      <c r="Z17" s="98">
        <f t="shared" si="22"/>
        <v>40.177203895156744</v>
      </c>
      <c r="AA17" s="83">
        <f t="shared" si="3"/>
        <v>0</v>
      </c>
      <c r="AB17" s="51">
        <f t="shared" si="4"/>
        <v>-61.448723895156746</v>
      </c>
      <c r="AC17" s="30">
        <f t="shared" si="5"/>
        <v>0</v>
      </c>
      <c r="AD17" s="32">
        <f t="shared" si="6"/>
        <v>0</v>
      </c>
      <c r="AE17" s="130">
        <f t="shared" si="7"/>
        <v>0</v>
      </c>
      <c r="AF17" s="141">
        <f t="shared" si="8"/>
        <v>0</v>
      </c>
      <c r="AG17" s="48">
        <f t="shared" si="23"/>
        <v>0</v>
      </c>
      <c r="AH17" s="140">
        <f t="shared" si="24"/>
        <v>0</v>
      </c>
      <c r="AI17" s="173">
        <f t="shared" si="25"/>
        <v>0</v>
      </c>
      <c r="AJ17" s="170">
        <f t="shared" si="26"/>
        <v>0</v>
      </c>
      <c r="AK17" s="137">
        <f t="shared" si="9"/>
        <v>40.177203895156744</v>
      </c>
      <c r="AL17" s="8">
        <f t="shared" si="10"/>
        <v>0</v>
      </c>
      <c r="BR17" s="72">
        <v>3</v>
      </c>
      <c r="BS17" s="69" t="s">
        <v>56</v>
      </c>
      <c r="BT17" s="75" t="s">
        <v>118</v>
      </c>
      <c r="BU17" s="64">
        <f>BU13</f>
        <v>6498008</v>
      </c>
      <c r="BV17" s="184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</row>
    <row r="18" spans="1:85" ht="14.25" x14ac:dyDescent="0.2">
      <c r="A18" s="13" t="s">
        <v>15</v>
      </c>
      <c r="B18" s="270">
        <v>0.16666666666666699</v>
      </c>
      <c r="C18" s="271"/>
      <c r="D18" s="272"/>
      <c r="E18" s="249">
        <v>112.5</v>
      </c>
      <c r="F18" s="250"/>
      <c r="G18" s="251"/>
      <c r="H18" s="39">
        <v>0</v>
      </c>
      <c r="I18" s="44">
        <v>0</v>
      </c>
      <c r="J18" s="45">
        <v>21.303719999999998</v>
      </c>
      <c r="K18" s="41">
        <f t="shared" si="11"/>
        <v>21.303719999999998</v>
      </c>
      <c r="L18" s="116">
        <v>11895.60946</v>
      </c>
      <c r="M18" s="29">
        <f t="shared" si="0"/>
        <v>-21.303719999999998</v>
      </c>
      <c r="N18" s="81">
        <f t="shared" si="1"/>
        <v>0</v>
      </c>
      <c r="O18" s="107">
        <f t="shared" si="12"/>
        <v>31</v>
      </c>
      <c r="P18" s="197">
        <f t="shared" si="13"/>
        <v>0.77158180554919442</v>
      </c>
      <c r="Q18" s="98">
        <f t="shared" si="14"/>
        <v>8.4046015895999972E-5</v>
      </c>
      <c r="R18" s="197">
        <f t="shared" si="15"/>
        <v>2.0918831191694177E-6</v>
      </c>
      <c r="S18" s="208">
        <f t="shared" si="16"/>
        <v>31.000084046015896</v>
      </c>
      <c r="T18" s="213">
        <f t="shared" si="2"/>
        <v>21.303804046015895</v>
      </c>
      <c r="U18" s="84">
        <f t="shared" si="17"/>
        <v>9.1769999999999996</v>
      </c>
      <c r="V18" s="199">
        <f t="shared" si="18"/>
        <v>0.22841310417822441</v>
      </c>
      <c r="W18" s="86">
        <f t="shared" si="19"/>
        <v>1.2046690662799292E-4</v>
      </c>
      <c r="X18" s="199">
        <f t="shared" si="20"/>
        <v>2.9983894620952578E-6</v>
      </c>
      <c r="Y18" s="216">
        <f t="shared" si="21"/>
        <v>9.1771204669066275</v>
      </c>
      <c r="Z18" s="98">
        <f t="shared" si="22"/>
        <v>40.177204512922522</v>
      </c>
      <c r="AA18" s="83">
        <f t="shared" si="3"/>
        <v>0</v>
      </c>
      <c r="AB18" s="51">
        <f t="shared" si="4"/>
        <v>-61.48092451292252</v>
      </c>
      <c r="AC18" s="30">
        <f t="shared" si="5"/>
        <v>0</v>
      </c>
      <c r="AD18" s="32">
        <f t="shared" si="6"/>
        <v>0</v>
      </c>
      <c r="AE18" s="130">
        <f t="shared" si="7"/>
        <v>0</v>
      </c>
      <c r="AF18" s="141">
        <f t="shared" si="8"/>
        <v>0</v>
      </c>
      <c r="AG18" s="48">
        <f t="shared" si="23"/>
        <v>0</v>
      </c>
      <c r="AH18" s="140">
        <f t="shared" si="24"/>
        <v>0</v>
      </c>
      <c r="AI18" s="173">
        <f t="shared" si="25"/>
        <v>0</v>
      </c>
      <c r="AJ18" s="170">
        <f t="shared" si="26"/>
        <v>0</v>
      </c>
      <c r="AK18" s="137">
        <f t="shared" si="9"/>
        <v>40.177204512922522</v>
      </c>
      <c r="AL18" s="8">
        <f t="shared" si="10"/>
        <v>0</v>
      </c>
      <c r="BR18" s="72">
        <v>4</v>
      </c>
      <c r="BS18" s="69" t="s">
        <v>57</v>
      </c>
      <c r="BT18" s="75" t="s">
        <v>119</v>
      </c>
      <c r="BU18" s="64">
        <f>K399</f>
        <v>6369893.9340100037</v>
      </c>
      <c r="BV18" s="184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</row>
    <row r="19" spans="1:85" ht="14.25" x14ac:dyDescent="0.2">
      <c r="A19" s="13" t="s">
        <v>15</v>
      </c>
      <c r="B19" s="270">
        <v>0.20833333333333301</v>
      </c>
      <c r="C19" s="271"/>
      <c r="D19" s="272"/>
      <c r="E19" s="249">
        <v>112.5</v>
      </c>
      <c r="F19" s="250"/>
      <c r="G19" s="251"/>
      <c r="H19" s="39">
        <v>0</v>
      </c>
      <c r="I19" s="44">
        <v>0</v>
      </c>
      <c r="J19" s="45">
        <v>21.329989999999999</v>
      </c>
      <c r="K19" s="41">
        <f t="shared" si="11"/>
        <v>21.329989999999999</v>
      </c>
      <c r="L19" s="116">
        <v>11912.711220000001</v>
      </c>
      <c r="M19" s="29">
        <f t="shared" si="0"/>
        <v>-21.329989999999999</v>
      </c>
      <c r="N19" s="81">
        <f t="shared" si="1"/>
        <v>0</v>
      </c>
      <c r="O19" s="107">
        <f t="shared" si="12"/>
        <v>31</v>
      </c>
      <c r="P19" s="197">
        <f t="shared" si="13"/>
        <v>0.77158179585690589</v>
      </c>
      <c r="Q19" s="98">
        <f t="shared" si="14"/>
        <v>8.4253421000018492E-5</v>
      </c>
      <c r="R19" s="197">
        <f t="shared" si="15"/>
        <v>2.0970453510413618E-6</v>
      </c>
      <c r="S19" s="208">
        <f t="shared" si="16"/>
        <v>31.000084253421001</v>
      </c>
      <c r="T19" s="213">
        <f t="shared" si="2"/>
        <v>21.330074253420999</v>
      </c>
      <c r="U19" s="84">
        <f t="shared" si="17"/>
        <v>9.1769999999999996</v>
      </c>
      <c r="V19" s="199">
        <f t="shared" si="18"/>
        <v>0.22841310130899434</v>
      </c>
      <c r="W19" s="86">
        <f t="shared" si="19"/>
        <v>1.2076419079770055E-4</v>
      </c>
      <c r="X19" s="199">
        <f t="shared" si="20"/>
        <v>3.005788748738575E-6</v>
      </c>
      <c r="Y19" s="216">
        <f t="shared" si="21"/>
        <v>9.1771207641907981</v>
      </c>
      <c r="Z19" s="98">
        <f t="shared" si="22"/>
        <v>40.177205017611797</v>
      </c>
      <c r="AA19" s="83">
        <f t="shared" si="3"/>
        <v>0</v>
      </c>
      <c r="AB19" s="51">
        <f t="shared" si="4"/>
        <v>-61.507195017611792</v>
      </c>
      <c r="AC19" s="30">
        <f t="shared" si="5"/>
        <v>0</v>
      </c>
      <c r="AD19" s="32">
        <f t="shared" si="6"/>
        <v>0</v>
      </c>
      <c r="AE19" s="130">
        <f t="shared" si="7"/>
        <v>0</v>
      </c>
      <c r="AF19" s="141">
        <f t="shared" si="8"/>
        <v>0</v>
      </c>
      <c r="AG19" s="48">
        <f t="shared" si="23"/>
        <v>0</v>
      </c>
      <c r="AH19" s="140">
        <f t="shared" si="24"/>
        <v>0</v>
      </c>
      <c r="AI19" s="173">
        <f t="shared" si="25"/>
        <v>0</v>
      </c>
      <c r="AJ19" s="170">
        <f t="shared" si="26"/>
        <v>0</v>
      </c>
      <c r="AK19" s="137">
        <f t="shared" si="9"/>
        <v>40.177205017611797</v>
      </c>
      <c r="AL19" s="8">
        <f t="shared" si="10"/>
        <v>0</v>
      </c>
      <c r="BR19" s="72" t="s">
        <v>71</v>
      </c>
      <c r="BS19" s="68" t="s">
        <v>106</v>
      </c>
      <c r="BT19" s="75" t="s">
        <v>120</v>
      </c>
      <c r="BU19" s="64">
        <f>I399</f>
        <v>6368742.9185999995</v>
      </c>
      <c r="BV19" s="184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</row>
    <row r="20" spans="1:85" ht="14.25" x14ac:dyDescent="0.2">
      <c r="A20" s="13" t="s">
        <v>15</v>
      </c>
      <c r="B20" s="270">
        <v>0.25</v>
      </c>
      <c r="C20" s="271"/>
      <c r="D20" s="272"/>
      <c r="E20" s="249">
        <v>112.5</v>
      </c>
      <c r="F20" s="250"/>
      <c r="G20" s="251"/>
      <c r="H20" s="39">
        <v>0</v>
      </c>
      <c r="I20" s="44">
        <v>0</v>
      </c>
      <c r="J20" s="45">
        <v>21.388369999999998</v>
      </c>
      <c r="K20" s="41">
        <f t="shared" si="11"/>
        <v>21.388369999999998</v>
      </c>
      <c r="L20" s="116">
        <v>12017.392100000001</v>
      </c>
      <c r="M20" s="29">
        <f t="shared" si="0"/>
        <v>-21.388369999999998</v>
      </c>
      <c r="N20" s="81">
        <f t="shared" si="1"/>
        <v>0</v>
      </c>
      <c r="O20" s="107">
        <f t="shared" si="12"/>
        <v>31</v>
      </c>
      <c r="P20" s="197">
        <f t="shared" si="13"/>
        <v>0.77158177427490116</v>
      </c>
      <c r="Q20" s="98">
        <f t="shared" si="14"/>
        <v>8.4715253936462926E-5</v>
      </c>
      <c r="R20" s="197">
        <f t="shared" si="15"/>
        <v>2.1085401916272542E-6</v>
      </c>
      <c r="S20" s="208">
        <f t="shared" si="16"/>
        <v>31.000084715253937</v>
      </c>
      <c r="T20" s="213">
        <f t="shared" si="2"/>
        <v>21.388454715253935</v>
      </c>
      <c r="U20" s="84">
        <f t="shared" si="17"/>
        <v>9.1769999999999996</v>
      </c>
      <c r="V20" s="199">
        <f t="shared" si="18"/>
        <v>0.22841309492002476</v>
      </c>
      <c r="W20" s="86">
        <f t="shared" si="19"/>
        <v>1.2142615919492673E-4</v>
      </c>
      <c r="X20" s="199">
        <f t="shared" si="20"/>
        <v>3.0222648824196186E-6</v>
      </c>
      <c r="Y20" s="216">
        <f t="shared" si="21"/>
        <v>9.1771214261591947</v>
      </c>
      <c r="Z20" s="98">
        <f t="shared" si="22"/>
        <v>40.17720614141313</v>
      </c>
      <c r="AA20" s="83">
        <f t="shared" si="3"/>
        <v>0</v>
      </c>
      <c r="AB20" s="51">
        <f t="shared" si="4"/>
        <v>-61.565576141413132</v>
      </c>
      <c r="AC20" s="30">
        <f t="shared" si="5"/>
        <v>0</v>
      </c>
      <c r="AD20" s="32">
        <f t="shared" si="6"/>
        <v>0</v>
      </c>
      <c r="AE20" s="130">
        <f t="shared" si="7"/>
        <v>0</v>
      </c>
      <c r="AF20" s="141">
        <f t="shared" si="8"/>
        <v>0</v>
      </c>
      <c r="AG20" s="48">
        <f t="shared" si="23"/>
        <v>0</v>
      </c>
      <c r="AH20" s="140">
        <f t="shared" si="24"/>
        <v>0</v>
      </c>
      <c r="AI20" s="173">
        <f t="shared" si="25"/>
        <v>0</v>
      </c>
      <c r="AJ20" s="170">
        <f t="shared" si="26"/>
        <v>0</v>
      </c>
      <c r="AK20" s="137">
        <f t="shared" si="9"/>
        <v>40.17720614141313</v>
      </c>
      <c r="AL20" s="8">
        <f t="shared" si="10"/>
        <v>0</v>
      </c>
      <c r="BR20" s="72" t="s">
        <v>72</v>
      </c>
      <c r="BS20" s="68" t="s">
        <v>58</v>
      </c>
      <c r="BT20" s="75" t="s">
        <v>121</v>
      </c>
      <c r="BU20" s="64">
        <f>J399</f>
        <v>1151.0154100000025</v>
      </c>
      <c r="BV20" s="184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</row>
    <row r="21" spans="1:85" ht="14.25" x14ac:dyDescent="0.2">
      <c r="A21" s="13" t="s">
        <v>15</v>
      </c>
      <c r="B21" s="270">
        <v>0.29166666666666702</v>
      </c>
      <c r="C21" s="271"/>
      <c r="D21" s="272"/>
      <c r="E21" s="249">
        <v>112.5</v>
      </c>
      <c r="F21" s="250"/>
      <c r="G21" s="251"/>
      <c r="H21" s="39">
        <v>0</v>
      </c>
      <c r="I21" s="44">
        <v>0</v>
      </c>
      <c r="J21" s="45">
        <v>21.433509999999998</v>
      </c>
      <c r="K21" s="41">
        <f t="shared" si="11"/>
        <v>21.433509999999998</v>
      </c>
      <c r="L21" s="116">
        <v>12055.30312</v>
      </c>
      <c r="M21" s="29">
        <f t="shared" si="0"/>
        <v>-21.433509999999998</v>
      </c>
      <c r="N21" s="81">
        <f t="shared" si="1"/>
        <v>0</v>
      </c>
      <c r="O21" s="107">
        <f t="shared" si="12"/>
        <v>31</v>
      </c>
      <c r="P21" s="197">
        <f t="shared" si="13"/>
        <v>0.77158175754704095</v>
      </c>
      <c r="Q21" s="98">
        <f t="shared" si="14"/>
        <v>8.5073213133351832E-5</v>
      </c>
      <c r="R21" s="197">
        <f t="shared" si="15"/>
        <v>2.117449655148568E-6</v>
      </c>
      <c r="S21" s="208">
        <f t="shared" si="16"/>
        <v>31.000085073213132</v>
      </c>
      <c r="T21" s="213">
        <f t="shared" si="2"/>
        <v>21.43359507321313</v>
      </c>
      <c r="U21" s="84">
        <f t="shared" si="17"/>
        <v>9.1769999999999996</v>
      </c>
      <c r="V21" s="199">
        <f t="shared" si="18"/>
        <v>0.22841308996803852</v>
      </c>
      <c r="W21" s="86">
        <f t="shared" si="19"/>
        <v>1.219392401468274E-4</v>
      </c>
      <c r="X21" s="199">
        <f t="shared" si="20"/>
        <v>3.0350352653690252E-6</v>
      </c>
      <c r="Y21" s="216">
        <f t="shared" si="21"/>
        <v>9.1771219392401466</v>
      </c>
      <c r="Z21" s="98">
        <f t="shared" si="22"/>
        <v>40.17720701245328</v>
      </c>
      <c r="AA21" s="83">
        <f t="shared" si="3"/>
        <v>0</v>
      </c>
      <c r="AB21" s="51">
        <f t="shared" si="4"/>
        <v>-61.610717012453279</v>
      </c>
      <c r="AC21" s="30">
        <f t="shared" si="5"/>
        <v>0</v>
      </c>
      <c r="AD21" s="32">
        <f t="shared" si="6"/>
        <v>0</v>
      </c>
      <c r="AE21" s="130">
        <f t="shared" si="7"/>
        <v>0</v>
      </c>
      <c r="AF21" s="141">
        <f t="shared" si="8"/>
        <v>0</v>
      </c>
      <c r="AG21" s="48">
        <f t="shared" si="23"/>
        <v>0</v>
      </c>
      <c r="AH21" s="140">
        <f t="shared" si="24"/>
        <v>0</v>
      </c>
      <c r="AI21" s="173">
        <f t="shared" si="25"/>
        <v>0</v>
      </c>
      <c r="AJ21" s="170">
        <f t="shared" si="26"/>
        <v>0</v>
      </c>
      <c r="AK21" s="137">
        <f t="shared" si="9"/>
        <v>40.17720701245328</v>
      </c>
      <c r="AL21" s="8">
        <f t="shared" si="10"/>
        <v>0</v>
      </c>
      <c r="BR21" s="72" t="s">
        <v>73</v>
      </c>
      <c r="BS21" s="68" t="s">
        <v>59</v>
      </c>
      <c r="BT21" s="75" t="s">
        <v>122</v>
      </c>
      <c r="BU21" s="64">
        <v>0</v>
      </c>
      <c r="BV21" s="184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</row>
    <row r="22" spans="1:85" ht="14.25" x14ac:dyDescent="0.2">
      <c r="A22" s="13" t="s">
        <v>15</v>
      </c>
      <c r="B22" s="270">
        <v>0.33333333333333398</v>
      </c>
      <c r="C22" s="271"/>
      <c r="D22" s="272"/>
      <c r="E22" s="249">
        <v>112.5</v>
      </c>
      <c r="F22" s="250"/>
      <c r="G22" s="251"/>
      <c r="H22" s="39">
        <v>0</v>
      </c>
      <c r="I22" s="44">
        <v>0</v>
      </c>
      <c r="J22" s="45">
        <v>21.380310000000001</v>
      </c>
      <c r="K22" s="41">
        <f t="shared" si="11"/>
        <v>21.380310000000001</v>
      </c>
      <c r="L22" s="116">
        <v>12211.37038</v>
      </c>
      <c r="M22" s="29">
        <f t="shared" si="0"/>
        <v>-21.380310000000001</v>
      </c>
      <c r="N22" s="81">
        <f t="shared" si="1"/>
        <v>0</v>
      </c>
      <c r="O22" s="107">
        <f t="shared" si="12"/>
        <v>31</v>
      </c>
      <c r="P22" s="197">
        <f t="shared" si="13"/>
        <v>0.77158177725804367</v>
      </c>
      <c r="Q22" s="98">
        <f t="shared" si="14"/>
        <v>8.4651417721499995E-5</v>
      </c>
      <c r="R22" s="197">
        <f t="shared" si="15"/>
        <v>2.1069513333215492E-6</v>
      </c>
      <c r="S22" s="208">
        <f t="shared" si="16"/>
        <v>31.000084651417723</v>
      </c>
      <c r="T22" s="213">
        <f t="shared" si="2"/>
        <v>21.380394651417724</v>
      </c>
      <c r="U22" s="84">
        <f t="shared" si="17"/>
        <v>9.1769999999999996</v>
      </c>
      <c r="V22" s="199">
        <f t="shared" si="18"/>
        <v>0.22841309580313118</v>
      </c>
      <c r="W22" s="86">
        <f t="shared" si="19"/>
        <v>1.2133465953312328E-4</v>
      </c>
      <c r="X22" s="199">
        <f t="shared" si="20"/>
        <v>3.0199874917924806E-6</v>
      </c>
      <c r="Y22" s="216">
        <f t="shared" si="21"/>
        <v>9.1771213346595335</v>
      </c>
      <c r="Z22" s="98">
        <f t="shared" si="22"/>
        <v>40.177205986077254</v>
      </c>
      <c r="AA22" s="83">
        <f t="shared" si="3"/>
        <v>0</v>
      </c>
      <c r="AB22" s="51">
        <f t="shared" si="4"/>
        <v>-61.557515986077256</v>
      </c>
      <c r="AC22" s="30">
        <f t="shared" si="5"/>
        <v>0</v>
      </c>
      <c r="AD22" s="32">
        <f t="shared" si="6"/>
        <v>0</v>
      </c>
      <c r="AE22" s="130">
        <f t="shared" si="7"/>
        <v>0</v>
      </c>
      <c r="AF22" s="141">
        <f t="shared" si="8"/>
        <v>0</v>
      </c>
      <c r="AG22" s="48">
        <f t="shared" si="23"/>
        <v>0</v>
      </c>
      <c r="AH22" s="140">
        <f t="shared" si="24"/>
        <v>0</v>
      </c>
      <c r="AI22" s="173">
        <f t="shared" si="25"/>
        <v>0</v>
      </c>
      <c r="AJ22" s="170">
        <f t="shared" si="26"/>
        <v>0</v>
      </c>
      <c r="AK22" s="137">
        <f t="shared" si="9"/>
        <v>40.177205986077254</v>
      </c>
      <c r="AL22" s="8">
        <f t="shared" si="10"/>
        <v>0</v>
      </c>
      <c r="BR22" s="72" t="s">
        <v>74</v>
      </c>
      <c r="BS22" s="68" t="s">
        <v>60</v>
      </c>
      <c r="BT22" s="75" t="s">
        <v>123</v>
      </c>
      <c r="BU22" s="64">
        <v>0</v>
      </c>
      <c r="BV22" s="184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</row>
    <row r="23" spans="1:85" ht="13.5" customHeight="1" x14ac:dyDescent="0.2">
      <c r="A23" s="13" t="s">
        <v>15</v>
      </c>
      <c r="B23" s="270">
        <v>0.375</v>
      </c>
      <c r="C23" s="271"/>
      <c r="D23" s="272"/>
      <c r="E23" s="249">
        <v>112.5</v>
      </c>
      <c r="F23" s="250"/>
      <c r="G23" s="251"/>
      <c r="H23" s="39">
        <v>0</v>
      </c>
      <c r="I23" s="44">
        <v>0</v>
      </c>
      <c r="J23" s="45">
        <v>21.394749999999998</v>
      </c>
      <c r="K23" s="41">
        <f t="shared" si="11"/>
        <v>21.394749999999998</v>
      </c>
      <c r="L23" s="116">
        <v>13133.131140000001</v>
      </c>
      <c r="M23" s="29">
        <f t="shared" si="0"/>
        <v>-21.394749999999998</v>
      </c>
      <c r="N23" s="81">
        <f t="shared" si="1"/>
        <v>0</v>
      </c>
      <c r="O23" s="107">
        <f t="shared" si="12"/>
        <v>31</v>
      </c>
      <c r="P23" s="197">
        <f t="shared" si="13"/>
        <v>0.7715817719127579</v>
      </c>
      <c r="Q23" s="98">
        <f t="shared" si="14"/>
        <v>8.4765801400462937E-5</v>
      </c>
      <c r="R23" s="197">
        <f t="shared" si="15"/>
        <v>2.1097982981346495E-6</v>
      </c>
      <c r="S23" s="208">
        <f t="shared" si="16"/>
        <v>31.0000847658014</v>
      </c>
      <c r="T23" s="213">
        <f t="shared" si="2"/>
        <v>21.394834765801399</v>
      </c>
      <c r="U23" s="84">
        <f t="shared" si="17"/>
        <v>9.1769999999999996</v>
      </c>
      <c r="V23" s="199">
        <f t="shared" si="18"/>
        <v>0.22841309422075418</v>
      </c>
      <c r="W23" s="86">
        <f t="shared" si="19"/>
        <v>1.2149861142102219E-4</v>
      </c>
      <c r="X23" s="199">
        <f t="shared" si="20"/>
        <v>3.0240681898442565E-6</v>
      </c>
      <c r="Y23" s="216">
        <f t="shared" si="21"/>
        <v>9.1771214986114202</v>
      </c>
      <c r="Z23" s="98">
        <f t="shared" si="22"/>
        <v>40.177206264412817</v>
      </c>
      <c r="AA23" s="83">
        <f t="shared" si="3"/>
        <v>0</v>
      </c>
      <c r="AB23" s="51">
        <f t="shared" si="4"/>
        <v>-61.571956264412819</v>
      </c>
      <c r="AC23" s="30">
        <f t="shared" si="5"/>
        <v>0</v>
      </c>
      <c r="AD23" s="32">
        <f t="shared" si="6"/>
        <v>0</v>
      </c>
      <c r="AE23" s="130">
        <f t="shared" si="7"/>
        <v>0</v>
      </c>
      <c r="AF23" s="141">
        <f t="shared" si="8"/>
        <v>0</v>
      </c>
      <c r="AG23" s="48">
        <f t="shared" si="23"/>
        <v>0</v>
      </c>
      <c r="AH23" s="140">
        <f t="shared" si="24"/>
        <v>0</v>
      </c>
      <c r="AI23" s="173">
        <f t="shared" si="25"/>
        <v>0</v>
      </c>
      <c r="AJ23" s="170">
        <f t="shared" si="26"/>
        <v>0</v>
      </c>
      <c r="AK23" s="137">
        <f t="shared" si="9"/>
        <v>40.177206264412817</v>
      </c>
      <c r="AL23" s="8">
        <f t="shared" si="10"/>
        <v>0</v>
      </c>
      <c r="BR23" s="72">
        <v>5</v>
      </c>
      <c r="BS23" s="69" t="s">
        <v>61</v>
      </c>
      <c r="BT23" s="75" t="s">
        <v>133</v>
      </c>
      <c r="BU23" s="64">
        <f>M399</f>
        <v>128114.06598999631</v>
      </c>
      <c r="BV23" s="182">
        <f>BU23/$BU$14</f>
        <v>1.9715898470730769E-2</v>
      </c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</row>
    <row r="24" spans="1:85" ht="13.5" customHeight="1" x14ac:dyDescent="0.25">
      <c r="A24" s="13" t="s">
        <v>15</v>
      </c>
      <c r="B24" s="270">
        <v>0.41666666666666702</v>
      </c>
      <c r="C24" s="271"/>
      <c r="D24" s="272"/>
      <c r="E24" s="249">
        <v>112.5</v>
      </c>
      <c r="F24" s="250"/>
      <c r="G24" s="251"/>
      <c r="H24" s="39">
        <v>0</v>
      </c>
      <c r="I24" s="44">
        <v>0</v>
      </c>
      <c r="J24" s="45">
        <v>20.629159999999999</v>
      </c>
      <c r="K24" s="41">
        <f t="shared" si="11"/>
        <v>20.629159999999999</v>
      </c>
      <c r="L24" s="116">
        <v>13767.093860000001</v>
      </c>
      <c r="M24" s="29">
        <f t="shared" si="0"/>
        <v>-20.629159999999999</v>
      </c>
      <c r="N24" s="81">
        <f t="shared" si="1"/>
        <v>0</v>
      </c>
      <c r="O24" s="107">
        <f t="shared" si="12"/>
        <v>31</v>
      </c>
      <c r="P24" s="197">
        <f t="shared" si="13"/>
        <v>0.77158205033628002</v>
      </c>
      <c r="Q24" s="98">
        <f t="shared" si="14"/>
        <v>7.8807822649185161E-5</v>
      </c>
      <c r="R24" s="197">
        <f t="shared" si="15"/>
        <v>1.9615064961998778E-6</v>
      </c>
      <c r="S24" s="208">
        <f t="shared" si="16"/>
        <v>31.00007880782265</v>
      </c>
      <c r="T24" s="213">
        <f t="shared" si="2"/>
        <v>20.629238807822649</v>
      </c>
      <c r="U24" s="84">
        <f t="shared" si="17"/>
        <v>9.1769999999999996</v>
      </c>
      <c r="V24" s="199">
        <f t="shared" si="18"/>
        <v>0.2284131766430981</v>
      </c>
      <c r="W24" s="86">
        <f t="shared" si="19"/>
        <v>1.1295874217887384E-4</v>
      </c>
      <c r="X24" s="199">
        <f t="shared" si="20"/>
        <v>2.8115141256058941E-6</v>
      </c>
      <c r="Y24" s="216">
        <f t="shared" si="21"/>
        <v>9.1771129587421783</v>
      </c>
      <c r="Z24" s="98">
        <f t="shared" si="22"/>
        <v>40.177191766564832</v>
      </c>
      <c r="AA24" s="83">
        <f t="shared" si="3"/>
        <v>0</v>
      </c>
      <c r="AB24" s="51">
        <f t="shared" si="4"/>
        <v>-60.806351766564831</v>
      </c>
      <c r="AC24" s="30">
        <f t="shared" si="5"/>
        <v>0</v>
      </c>
      <c r="AD24" s="32">
        <f t="shared" si="6"/>
        <v>0</v>
      </c>
      <c r="AE24" s="130">
        <f t="shared" si="7"/>
        <v>0</v>
      </c>
      <c r="AF24" s="141">
        <f t="shared" si="8"/>
        <v>0</v>
      </c>
      <c r="AG24" s="48">
        <f t="shared" si="23"/>
        <v>0</v>
      </c>
      <c r="AH24" s="140">
        <f t="shared" si="24"/>
        <v>0</v>
      </c>
      <c r="AI24" s="173">
        <f t="shared" si="25"/>
        <v>0</v>
      </c>
      <c r="AJ24" s="170">
        <f t="shared" si="26"/>
        <v>0</v>
      </c>
      <c r="AK24" s="137">
        <f t="shared" si="9"/>
        <v>40.177191766564832</v>
      </c>
      <c r="AL24" s="8">
        <f t="shared" si="10"/>
        <v>0</v>
      </c>
      <c r="AS24" s="225" t="s">
        <v>143</v>
      </c>
      <c r="AT24" s="225"/>
      <c r="AU24" s="225"/>
      <c r="AV24" s="225"/>
      <c r="AW24" s="225"/>
      <c r="AX24" s="225"/>
      <c r="AY24" s="225"/>
      <c r="AZ24" s="225"/>
      <c r="BA24" s="225"/>
      <c r="BB24" s="225"/>
      <c r="BC24" s="225"/>
      <c r="BD24" s="225"/>
      <c r="BE24" s="225"/>
      <c r="BF24" s="225"/>
      <c r="BG24" s="225"/>
      <c r="BH24" s="225"/>
      <c r="BI24" s="225"/>
      <c r="BJ24" s="225"/>
      <c r="BK24" s="225"/>
      <c r="BL24" s="225"/>
      <c r="BM24" s="225"/>
      <c r="BN24" s="225"/>
      <c r="BO24" s="225"/>
      <c r="BR24" s="72">
        <v>6</v>
      </c>
      <c r="BS24" s="69" t="s">
        <v>62</v>
      </c>
      <c r="BT24" s="75" t="s">
        <v>134</v>
      </c>
      <c r="BU24" s="64">
        <f>Z399</f>
        <v>70884.984497711703</v>
      </c>
      <c r="BV24" s="182">
        <f t="shared" ref="BV24:BV30" si="27">BU24/$BU$14</f>
        <v>1.0908725335166054E-2</v>
      </c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</row>
    <row r="25" spans="1:85" ht="13.5" x14ac:dyDescent="0.2">
      <c r="A25" s="13" t="s">
        <v>15</v>
      </c>
      <c r="B25" s="270">
        <v>0.45833333333333398</v>
      </c>
      <c r="C25" s="271"/>
      <c r="D25" s="272"/>
      <c r="E25" s="249">
        <v>112.5</v>
      </c>
      <c r="F25" s="250"/>
      <c r="G25" s="251"/>
      <c r="H25" s="39">
        <v>0</v>
      </c>
      <c r="I25" s="44">
        <v>0</v>
      </c>
      <c r="J25" s="45">
        <v>22.03744</v>
      </c>
      <c r="K25" s="41">
        <f t="shared" si="11"/>
        <v>22.03744</v>
      </c>
      <c r="L25" s="116">
        <v>13822.603080000001</v>
      </c>
      <c r="M25" s="29">
        <f t="shared" si="0"/>
        <v>-22.03744</v>
      </c>
      <c r="N25" s="81">
        <f t="shared" si="1"/>
        <v>0</v>
      </c>
      <c r="O25" s="107">
        <f t="shared" si="12"/>
        <v>31</v>
      </c>
      <c r="P25" s="197">
        <f t="shared" si="13"/>
        <v>0.77158153035205101</v>
      </c>
      <c r="Q25" s="98">
        <f t="shared" si="14"/>
        <v>8.9934955880296272E-5</v>
      </c>
      <c r="R25" s="197">
        <f t="shared" si="15"/>
        <v>2.2384564803310704E-6</v>
      </c>
      <c r="S25" s="208">
        <f t="shared" si="16"/>
        <v>31.000089934955881</v>
      </c>
      <c r="T25" s="213">
        <f t="shared" si="2"/>
        <v>22.037529934955881</v>
      </c>
      <c r="U25" s="84">
        <f t="shared" si="17"/>
        <v>9.1769999999999996</v>
      </c>
      <c r="V25" s="199">
        <f t="shared" si="18"/>
        <v>0.22841302271099265</v>
      </c>
      <c r="W25" s="86">
        <f t="shared" si="19"/>
        <v>1.2890782223620546E-4</v>
      </c>
      <c r="X25" s="199">
        <f t="shared" si="20"/>
        <v>3.2084804759794054E-6</v>
      </c>
      <c r="Y25" s="216">
        <f t="shared" si="21"/>
        <v>9.1771289078222367</v>
      </c>
      <c r="Z25" s="98">
        <f t="shared" si="22"/>
        <v>40.177218842778117</v>
      </c>
      <c r="AA25" s="83">
        <f t="shared" si="3"/>
        <v>0</v>
      </c>
      <c r="AB25" s="51">
        <f t="shared" si="4"/>
        <v>-62.214658842778121</v>
      </c>
      <c r="AC25" s="30">
        <f t="shared" si="5"/>
        <v>0</v>
      </c>
      <c r="AD25" s="32">
        <f t="shared" si="6"/>
        <v>0</v>
      </c>
      <c r="AE25" s="130">
        <f t="shared" si="7"/>
        <v>0</v>
      </c>
      <c r="AF25" s="141">
        <f t="shared" si="8"/>
        <v>0</v>
      </c>
      <c r="AG25" s="48">
        <f t="shared" si="23"/>
        <v>0</v>
      </c>
      <c r="AH25" s="140">
        <f t="shared" si="24"/>
        <v>0</v>
      </c>
      <c r="AI25" s="173">
        <f t="shared" si="25"/>
        <v>0</v>
      </c>
      <c r="AJ25" s="170">
        <f t="shared" si="26"/>
        <v>0</v>
      </c>
      <c r="AK25" s="137">
        <f t="shared" si="9"/>
        <v>40.177218842778117</v>
      </c>
      <c r="AL25" s="8">
        <f t="shared" si="10"/>
        <v>0</v>
      </c>
      <c r="BR25" s="72" t="s">
        <v>75</v>
      </c>
      <c r="BS25" s="68" t="s">
        <v>113</v>
      </c>
      <c r="BT25" s="75" t="s">
        <v>135</v>
      </c>
      <c r="BU25" s="64">
        <f>S399</f>
        <v>34612.233611819654</v>
      </c>
      <c r="BV25" s="182">
        <f t="shared" si="27"/>
        <v>5.3265914126020856E-3</v>
      </c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</row>
    <row r="26" spans="1:85" ht="14.25" x14ac:dyDescent="0.2">
      <c r="A26" s="13" t="s">
        <v>15</v>
      </c>
      <c r="B26" s="270">
        <v>0.5</v>
      </c>
      <c r="C26" s="271"/>
      <c r="D26" s="272"/>
      <c r="E26" s="249">
        <v>112.5</v>
      </c>
      <c r="F26" s="250"/>
      <c r="G26" s="251"/>
      <c r="H26" s="39">
        <v>0</v>
      </c>
      <c r="I26" s="44">
        <v>0</v>
      </c>
      <c r="J26" s="45">
        <v>22.664960000000001</v>
      </c>
      <c r="K26" s="41">
        <f t="shared" si="11"/>
        <v>22.664960000000001</v>
      </c>
      <c r="L26" s="116">
        <v>13665.75628</v>
      </c>
      <c r="M26" s="29">
        <f t="shared" si="0"/>
        <v>-22.664960000000001</v>
      </c>
      <c r="N26" s="81">
        <f t="shared" si="1"/>
        <v>0</v>
      </c>
      <c r="O26" s="107">
        <f t="shared" si="12"/>
        <v>31</v>
      </c>
      <c r="P26" s="197">
        <f t="shared" si="13"/>
        <v>0.77158128759533684</v>
      </c>
      <c r="Q26" s="98">
        <f t="shared" si="14"/>
        <v>9.5129705889185175E-5</v>
      </c>
      <c r="R26" s="197">
        <f t="shared" si="15"/>
        <v>2.3677516438239738E-6</v>
      </c>
      <c r="S26" s="208">
        <f t="shared" si="16"/>
        <v>31.00009512970589</v>
      </c>
      <c r="T26" s="213">
        <f t="shared" si="2"/>
        <v>22.665055129705891</v>
      </c>
      <c r="U26" s="84">
        <f t="shared" si="17"/>
        <v>9.1769999999999996</v>
      </c>
      <c r="V26" s="199">
        <f t="shared" si="18"/>
        <v>0.22841295084717436</v>
      </c>
      <c r="W26" s="86">
        <f t="shared" si="19"/>
        <v>1.3635372304569203E-4</v>
      </c>
      <c r="X26" s="199">
        <f t="shared" si="20"/>
        <v>3.3938058450326776E-6</v>
      </c>
      <c r="Y26" s="216">
        <f t="shared" si="21"/>
        <v>9.1771363537230446</v>
      </c>
      <c r="Z26" s="98">
        <f t="shared" si="22"/>
        <v>40.177231483428933</v>
      </c>
      <c r="AA26" s="83">
        <f t="shared" si="3"/>
        <v>0</v>
      </c>
      <c r="AB26" s="51">
        <f t="shared" si="4"/>
        <v>-62.842191483428934</v>
      </c>
      <c r="AC26" s="30">
        <f t="shared" si="5"/>
        <v>0</v>
      </c>
      <c r="AD26" s="32">
        <f t="shared" si="6"/>
        <v>0</v>
      </c>
      <c r="AE26" s="130">
        <f t="shared" si="7"/>
        <v>0</v>
      </c>
      <c r="AF26" s="141">
        <f t="shared" si="8"/>
        <v>0</v>
      </c>
      <c r="AG26" s="48">
        <f t="shared" si="23"/>
        <v>0</v>
      </c>
      <c r="AH26" s="140">
        <f t="shared" si="24"/>
        <v>0</v>
      </c>
      <c r="AI26" s="173">
        <f t="shared" si="25"/>
        <v>0</v>
      </c>
      <c r="AJ26" s="170">
        <f t="shared" si="26"/>
        <v>0</v>
      </c>
      <c r="AK26" s="137">
        <f t="shared" si="9"/>
        <v>40.177231483428933</v>
      </c>
      <c r="AL26" s="8">
        <f t="shared" si="10"/>
        <v>0</v>
      </c>
      <c r="BR26" s="72" t="s">
        <v>98</v>
      </c>
      <c r="BS26" s="68" t="s">
        <v>128</v>
      </c>
      <c r="BT26" s="75" t="s">
        <v>136</v>
      </c>
      <c r="BU26" s="64">
        <f>O399</f>
        <v>11935</v>
      </c>
      <c r="BV26" s="182">
        <f t="shared" si="27"/>
        <v>1.8367167291883913E-3</v>
      </c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</row>
    <row r="27" spans="1:85" ht="14.25" x14ac:dyDescent="0.2">
      <c r="A27" s="13" t="s">
        <v>15</v>
      </c>
      <c r="B27" s="270">
        <v>0.54166666666666696</v>
      </c>
      <c r="C27" s="271"/>
      <c r="D27" s="272"/>
      <c r="E27" s="249">
        <v>112.5</v>
      </c>
      <c r="F27" s="250"/>
      <c r="G27" s="251"/>
      <c r="H27" s="39">
        <v>0</v>
      </c>
      <c r="I27" s="44">
        <v>0</v>
      </c>
      <c r="J27" s="45">
        <v>22.710730000000002</v>
      </c>
      <c r="K27" s="41">
        <f t="shared" si="11"/>
        <v>22.710730000000002</v>
      </c>
      <c r="L27" s="116">
        <v>13500.538779999999</v>
      </c>
      <c r="M27" s="29">
        <f t="shared" si="0"/>
        <v>-22.710730000000002</v>
      </c>
      <c r="N27" s="81">
        <f t="shared" si="1"/>
        <v>0</v>
      </c>
      <c r="O27" s="107">
        <f t="shared" si="12"/>
        <v>31</v>
      </c>
      <c r="P27" s="197">
        <f t="shared" si="13"/>
        <v>0.77158126962248907</v>
      </c>
      <c r="Q27" s="98">
        <f t="shared" si="14"/>
        <v>9.5514306876462969E-5</v>
      </c>
      <c r="R27" s="197">
        <f t="shared" si="15"/>
        <v>2.3773241989307528E-6</v>
      </c>
      <c r="S27" s="208">
        <f t="shared" si="16"/>
        <v>31.000095514306878</v>
      </c>
      <c r="T27" s="213">
        <f t="shared" si="2"/>
        <v>22.71082551430688</v>
      </c>
      <c r="U27" s="84">
        <f t="shared" si="17"/>
        <v>9.1769999999999996</v>
      </c>
      <c r="V27" s="199">
        <f t="shared" si="18"/>
        <v>0.22841294552663169</v>
      </c>
      <c r="W27" s="86">
        <f t="shared" si="19"/>
        <v>1.3690499140910843E-4</v>
      </c>
      <c r="X27" s="199">
        <f t="shared" si="20"/>
        <v>3.4075266802934145E-6</v>
      </c>
      <c r="Y27" s="216">
        <f t="shared" si="21"/>
        <v>9.1771369049914089</v>
      </c>
      <c r="Z27" s="98">
        <f t="shared" si="22"/>
        <v>40.177232419298285</v>
      </c>
      <c r="AA27" s="83">
        <f t="shared" si="3"/>
        <v>0</v>
      </c>
      <c r="AB27" s="51">
        <f t="shared" si="4"/>
        <v>-62.88796241929829</v>
      </c>
      <c r="AC27" s="30">
        <f t="shared" si="5"/>
        <v>0</v>
      </c>
      <c r="AD27" s="32">
        <f t="shared" si="6"/>
        <v>0</v>
      </c>
      <c r="AE27" s="130">
        <f t="shared" si="7"/>
        <v>0</v>
      </c>
      <c r="AF27" s="141">
        <f t="shared" si="8"/>
        <v>0</v>
      </c>
      <c r="AG27" s="48">
        <f t="shared" si="23"/>
        <v>0</v>
      </c>
      <c r="AH27" s="140">
        <f t="shared" si="24"/>
        <v>0</v>
      </c>
      <c r="AI27" s="173">
        <f t="shared" si="25"/>
        <v>0</v>
      </c>
      <c r="AJ27" s="170">
        <f t="shared" si="26"/>
        <v>0</v>
      </c>
      <c r="AK27" s="137">
        <f t="shared" si="9"/>
        <v>40.177232419298285</v>
      </c>
      <c r="AL27" s="8">
        <f t="shared" si="10"/>
        <v>0</v>
      </c>
      <c r="BR27" s="72" t="s">
        <v>99</v>
      </c>
      <c r="BS27" s="68" t="s">
        <v>129</v>
      </c>
      <c r="BT27" s="75" t="s">
        <v>137</v>
      </c>
      <c r="BU27" s="64">
        <f>Q399</f>
        <v>22677.233611819676</v>
      </c>
      <c r="BV27" s="182">
        <f t="shared" si="27"/>
        <v>3.489874683413698E-3</v>
      </c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</row>
    <row r="28" spans="1:85" ht="14.25" x14ac:dyDescent="0.2">
      <c r="A28" s="13" t="s">
        <v>15</v>
      </c>
      <c r="B28" s="270">
        <v>0.58333333333333404</v>
      </c>
      <c r="C28" s="271"/>
      <c r="D28" s="272"/>
      <c r="E28" s="249">
        <v>112.5</v>
      </c>
      <c r="F28" s="250"/>
      <c r="G28" s="251"/>
      <c r="H28" s="39">
        <v>22</v>
      </c>
      <c r="I28" s="44">
        <v>0</v>
      </c>
      <c r="J28" s="45">
        <v>22.650860000000002</v>
      </c>
      <c r="K28" s="41">
        <f t="shared" si="11"/>
        <v>22.650860000000002</v>
      </c>
      <c r="L28" s="116">
        <v>13747.37586</v>
      </c>
      <c r="M28" s="29">
        <f t="shared" si="0"/>
        <v>-0.65086000000000155</v>
      </c>
      <c r="N28" s="81">
        <f t="shared" si="1"/>
        <v>-2.9584545454545527E-2</v>
      </c>
      <c r="O28" s="107">
        <f t="shared" si="12"/>
        <v>31</v>
      </c>
      <c r="P28" s="197">
        <f t="shared" si="13"/>
        <v>0.77158129312478374</v>
      </c>
      <c r="Q28" s="98">
        <f t="shared" si="14"/>
        <v>9.5011381248074047E-5</v>
      </c>
      <c r="R28" s="197">
        <f t="shared" si="15"/>
        <v>2.3648065937084129E-6</v>
      </c>
      <c r="S28" s="208">
        <f t="shared" si="16"/>
        <v>31.000095011381248</v>
      </c>
      <c r="T28" s="213">
        <f t="shared" si="2"/>
        <v>22.650955011381249</v>
      </c>
      <c r="U28" s="84">
        <f t="shared" si="17"/>
        <v>9.1769999999999996</v>
      </c>
      <c r="V28" s="199">
        <f t="shared" si="18"/>
        <v>0.22841295248406904</v>
      </c>
      <c r="W28" s="86">
        <f t="shared" si="19"/>
        <v>1.3618412225856506E-4</v>
      </c>
      <c r="X28" s="199">
        <f t="shared" si="20"/>
        <v>3.3895845533976539E-6</v>
      </c>
      <c r="Y28" s="216">
        <f t="shared" si="21"/>
        <v>9.1771361841222578</v>
      </c>
      <c r="Z28" s="98">
        <f t="shared" si="22"/>
        <v>40.177231195503509</v>
      </c>
      <c r="AA28" s="83">
        <f t="shared" si="3"/>
        <v>1.8262377816137958</v>
      </c>
      <c r="AB28" s="51">
        <f t="shared" si="4"/>
        <v>-40.828091195503511</v>
      </c>
      <c r="AC28" s="30">
        <f t="shared" si="5"/>
        <v>-1.8558223270683414</v>
      </c>
      <c r="AD28" s="32">
        <f t="shared" si="6"/>
        <v>0.99152660075259713</v>
      </c>
      <c r="AE28" s="130">
        <f t="shared" si="7"/>
        <v>0</v>
      </c>
      <c r="AF28" s="141">
        <f t="shared" si="8"/>
        <v>0.21813585216557135</v>
      </c>
      <c r="AG28" s="48">
        <f t="shared" si="23"/>
        <v>-0.21813585216557135</v>
      </c>
      <c r="AH28" s="140">
        <f t="shared" si="24"/>
        <v>0.99152660075259713</v>
      </c>
      <c r="AI28" s="173">
        <f t="shared" si="25"/>
        <v>9.9152660075259719E-3</v>
      </c>
      <c r="AJ28" s="170">
        <f t="shared" si="26"/>
        <v>-9.9152660075259719E-3</v>
      </c>
      <c r="AK28" s="137">
        <f t="shared" si="9"/>
        <v>40.395367047669083</v>
      </c>
      <c r="AL28" s="8">
        <f t="shared" si="10"/>
        <v>1.8361530476213219</v>
      </c>
      <c r="BR28" s="72" t="s">
        <v>76</v>
      </c>
      <c r="BS28" s="68" t="s">
        <v>112</v>
      </c>
      <c r="BT28" s="75" t="s">
        <v>138</v>
      </c>
      <c r="BU28" s="64">
        <f>Y399</f>
        <v>36272.750885892048</v>
      </c>
      <c r="BV28" s="182">
        <f t="shared" si="27"/>
        <v>5.5821339225639683E-3</v>
      </c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</row>
    <row r="29" spans="1:85" ht="14.25" x14ac:dyDescent="0.2">
      <c r="A29" s="13" t="s">
        <v>15</v>
      </c>
      <c r="B29" s="270">
        <v>0.625</v>
      </c>
      <c r="C29" s="271"/>
      <c r="D29" s="272"/>
      <c r="E29" s="249">
        <v>112.5</v>
      </c>
      <c r="F29" s="250"/>
      <c r="G29" s="251"/>
      <c r="H29" s="39">
        <v>0</v>
      </c>
      <c r="I29" s="44">
        <v>0</v>
      </c>
      <c r="J29" s="45">
        <v>22.240870000000001</v>
      </c>
      <c r="K29" s="41">
        <f t="shared" si="11"/>
        <v>22.240870000000001</v>
      </c>
      <c r="L29" s="116">
        <v>13897.44558</v>
      </c>
      <c r="M29" s="29">
        <f t="shared" si="0"/>
        <v>-22.240870000000001</v>
      </c>
      <c r="N29" s="81">
        <f t="shared" si="1"/>
        <v>0</v>
      </c>
      <c r="O29" s="107">
        <f t="shared" si="12"/>
        <v>31</v>
      </c>
      <c r="P29" s="197">
        <f t="shared" si="13"/>
        <v>0.77158145240154552</v>
      </c>
      <c r="Q29" s="98">
        <f t="shared" si="14"/>
        <v>9.1603018214240727E-5</v>
      </c>
      <c r="R29" s="197">
        <f t="shared" si="15"/>
        <v>2.2799738657454544E-6</v>
      </c>
      <c r="S29" s="208">
        <f t="shared" si="16"/>
        <v>31.000091603018213</v>
      </c>
      <c r="T29" s="213">
        <f t="shared" si="2"/>
        <v>22.240961603018214</v>
      </c>
      <c r="U29" s="84">
        <f t="shared" si="17"/>
        <v>9.1769999999999996</v>
      </c>
      <c r="V29" s="199">
        <f t="shared" si="18"/>
        <v>0.22841299963512848</v>
      </c>
      <c r="W29" s="86">
        <f t="shared" si="19"/>
        <v>1.3129874098862968E-4</v>
      </c>
      <c r="X29" s="199">
        <f t="shared" si="20"/>
        <v>3.267989460338749E-6</v>
      </c>
      <c r="Y29" s="216">
        <f t="shared" si="21"/>
        <v>9.1771312987409885</v>
      </c>
      <c r="Z29" s="98">
        <f t="shared" si="22"/>
        <v>40.177222901759201</v>
      </c>
      <c r="AA29" s="83">
        <f t="shared" si="3"/>
        <v>0</v>
      </c>
      <c r="AB29" s="51">
        <f t="shared" si="4"/>
        <v>-62.418092901759202</v>
      </c>
      <c r="AC29" s="30">
        <f t="shared" si="5"/>
        <v>0</v>
      </c>
      <c r="AD29" s="32">
        <f t="shared" si="6"/>
        <v>0</v>
      </c>
      <c r="AE29" s="130">
        <f t="shared" si="7"/>
        <v>0</v>
      </c>
      <c r="AF29" s="141">
        <f t="shared" si="8"/>
        <v>0</v>
      </c>
      <c r="AG29" s="48">
        <f t="shared" si="23"/>
        <v>0</v>
      </c>
      <c r="AH29" s="140">
        <f t="shared" si="24"/>
        <v>0</v>
      </c>
      <c r="AI29" s="173">
        <f t="shared" si="25"/>
        <v>0</v>
      </c>
      <c r="AJ29" s="170">
        <f t="shared" si="26"/>
        <v>0</v>
      </c>
      <c r="AK29" s="137">
        <f t="shared" si="9"/>
        <v>40.177222901759201</v>
      </c>
      <c r="AL29" s="8">
        <f t="shared" si="10"/>
        <v>0</v>
      </c>
      <c r="AM29" s="266" t="str">
        <f>A4</f>
        <v>ВЛ-110 кВ Северная ТЭЦ - ПС Мера</v>
      </c>
      <c r="AN29" s="267"/>
      <c r="AO29" s="267"/>
      <c r="AP29" s="267"/>
      <c r="AQ29" s="267"/>
      <c r="AR29" s="267"/>
      <c r="BR29" s="72" t="s">
        <v>100</v>
      </c>
      <c r="BS29" s="68" t="s">
        <v>126</v>
      </c>
      <c r="BT29" s="75" t="s">
        <v>139</v>
      </c>
      <c r="BU29" s="64">
        <f>U399</f>
        <v>3533.1450000000127</v>
      </c>
      <c r="BV29" s="182">
        <f t="shared" si="27"/>
        <v>5.4372740076651376E-4</v>
      </c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</row>
    <row r="30" spans="1:85" ht="14.25" x14ac:dyDescent="0.2">
      <c r="A30" s="13" t="s">
        <v>15</v>
      </c>
      <c r="B30" s="270">
        <v>0.66666666666666696</v>
      </c>
      <c r="C30" s="271"/>
      <c r="D30" s="272"/>
      <c r="E30" s="249">
        <v>112.5</v>
      </c>
      <c r="F30" s="250"/>
      <c r="G30" s="251"/>
      <c r="H30" s="39">
        <v>0</v>
      </c>
      <c r="I30" s="44">
        <v>0</v>
      </c>
      <c r="J30" s="45">
        <v>22.326989999999999</v>
      </c>
      <c r="K30" s="41">
        <f t="shared" si="11"/>
        <v>22.326989999999999</v>
      </c>
      <c r="L30" s="116">
        <v>13809.279460000002</v>
      </c>
      <c r="M30" s="29">
        <f t="shared" si="0"/>
        <v>-22.326989999999999</v>
      </c>
      <c r="N30" s="81">
        <f t="shared" si="1"/>
        <v>0</v>
      </c>
      <c r="O30" s="107">
        <f t="shared" si="12"/>
        <v>31</v>
      </c>
      <c r="P30" s="197">
        <f t="shared" si="13"/>
        <v>0.77158141918620859</v>
      </c>
      <c r="Q30" s="98">
        <f t="shared" si="14"/>
        <v>9.2313793048166642E-5</v>
      </c>
      <c r="R30" s="197">
        <f t="shared" si="15"/>
        <v>2.2976647564698832E-6</v>
      </c>
      <c r="S30" s="208">
        <f t="shared" si="16"/>
        <v>31.000092313793047</v>
      </c>
      <c r="T30" s="213">
        <f t="shared" si="2"/>
        <v>22.327082313793046</v>
      </c>
      <c r="U30" s="84">
        <f t="shared" si="17"/>
        <v>9.1769999999999996</v>
      </c>
      <c r="V30" s="199">
        <f t="shared" si="18"/>
        <v>0.22841298980231731</v>
      </c>
      <c r="W30" s="86">
        <f t="shared" si="19"/>
        <v>1.323175308630634E-4</v>
      </c>
      <c r="X30" s="199">
        <f t="shared" si="20"/>
        <v>3.2933467176302394E-6</v>
      </c>
      <c r="Y30" s="216">
        <f t="shared" si="21"/>
        <v>9.1771323175308623</v>
      </c>
      <c r="Z30" s="98">
        <f t="shared" si="22"/>
        <v>40.177224631323909</v>
      </c>
      <c r="AA30" s="83">
        <f t="shared" si="3"/>
        <v>0</v>
      </c>
      <c r="AB30" s="51">
        <f t="shared" si="4"/>
        <v>-62.504214631323904</v>
      </c>
      <c r="AC30" s="30">
        <f t="shared" si="5"/>
        <v>0</v>
      </c>
      <c r="AD30" s="32">
        <f t="shared" si="6"/>
        <v>0</v>
      </c>
      <c r="AE30" s="130">
        <f t="shared" si="7"/>
        <v>0</v>
      </c>
      <c r="AF30" s="141">
        <f t="shared" si="8"/>
        <v>0</v>
      </c>
      <c r="AG30" s="48">
        <f t="shared" si="23"/>
        <v>0</v>
      </c>
      <c r="AH30" s="140">
        <f t="shared" si="24"/>
        <v>0</v>
      </c>
      <c r="AI30" s="173">
        <f t="shared" si="25"/>
        <v>0</v>
      </c>
      <c r="AJ30" s="170">
        <f t="shared" si="26"/>
        <v>0</v>
      </c>
      <c r="AK30" s="137">
        <f t="shared" si="9"/>
        <v>40.177224631323909</v>
      </c>
      <c r="AL30" s="8">
        <f t="shared" si="10"/>
        <v>0</v>
      </c>
      <c r="AM30" s="266"/>
      <c r="AN30" s="267"/>
      <c r="AO30" s="267"/>
      <c r="AP30" s="267"/>
      <c r="AQ30" s="267"/>
      <c r="AR30" s="267"/>
      <c r="BR30" s="72" t="s">
        <v>101</v>
      </c>
      <c r="BS30" s="68" t="s">
        <v>127</v>
      </c>
      <c r="BT30" s="75" t="s">
        <v>140</v>
      </c>
      <c r="BU30" s="64">
        <f>W399</f>
        <v>32739.60588589203</v>
      </c>
      <c r="BV30" s="182">
        <f t="shared" si="27"/>
        <v>5.0384065217974538E-3</v>
      </c>
      <c r="BW30" s="61"/>
      <c r="BX30" s="61"/>
      <c r="BY30" s="61"/>
      <c r="BZ30" s="61"/>
      <c r="CA30" s="61"/>
      <c r="CB30" s="61"/>
      <c r="CC30" s="61"/>
      <c r="CD30" s="61"/>
      <c r="CE30" s="61"/>
      <c r="CF30" s="61"/>
    </row>
    <row r="31" spans="1:85" ht="13.5" x14ac:dyDescent="0.2">
      <c r="A31" s="13" t="s">
        <v>15</v>
      </c>
      <c r="B31" s="270">
        <v>0.70833333333333404</v>
      </c>
      <c r="C31" s="271"/>
      <c r="D31" s="272"/>
      <c r="E31" s="249">
        <v>112.5</v>
      </c>
      <c r="F31" s="250"/>
      <c r="G31" s="251"/>
      <c r="H31" s="39">
        <v>0</v>
      </c>
      <c r="I31" s="44">
        <v>0</v>
      </c>
      <c r="J31" s="45">
        <v>22.48733</v>
      </c>
      <c r="K31" s="41">
        <f t="shared" si="11"/>
        <v>22.48733</v>
      </c>
      <c r="L31" s="116">
        <v>13545.06532</v>
      </c>
      <c r="M31" s="29">
        <f t="shared" si="0"/>
        <v>-22.48733</v>
      </c>
      <c r="N31" s="81">
        <f t="shared" si="1"/>
        <v>0</v>
      </c>
      <c r="O31" s="107">
        <f t="shared" si="12"/>
        <v>31</v>
      </c>
      <c r="P31" s="197">
        <f t="shared" si="13"/>
        <v>0.77158135700323127</v>
      </c>
      <c r="Q31" s="98">
        <f t="shared" si="14"/>
        <v>9.3644446394240731E-5</v>
      </c>
      <c r="R31" s="197">
        <f t="shared" si="15"/>
        <v>2.3307841620866004E-6</v>
      </c>
      <c r="S31" s="208">
        <f t="shared" si="16"/>
        <v>31.000093644446395</v>
      </c>
      <c r="T31" s="213">
        <f t="shared" si="2"/>
        <v>22.487423644446395</v>
      </c>
      <c r="U31" s="84">
        <f t="shared" si="17"/>
        <v>9.1769999999999996</v>
      </c>
      <c r="V31" s="199">
        <f t="shared" si="18"/>
        <v>0.22841297139415009</v>
      </c>
      <c r="W31" s="86">
        <f t="shared" si="19"/>
        <v>1.3422482440176968E-4</v>
      </c>
      <c r="X31" s="199">
        <f t="shared" si="20"/>
        <v>3.3408184566270283E-6</v>
      </c>
      <c r="Y31" s="216">
        <f t="shared" si="21"/>
        <v>9.1771342248244014</v>
      </c>
      <c r="Z31" s="98">
        <f t="shared" si="22"/>
        <v>40.177227869270794</v>
      </c>
      <c r="AA31" s="83">
        <f t="shared" si="3"/>
        <v>0</v>
      </c>
      <c r="AB31" s="51">
        <f t="shared" si="4"/>
        <v>-62.664557869270794</v>
      </c>
      <c r="AC31" s="30">
        <f t="shared" si="5"/>
        <v>0</v>
      </c>
      <c r="AD31" s="32">
        <f t="shared" si="6"/>
        <v>0</v>
      </c>
      <c r="AE31" s="130">
        <f t="shared" si="7"/>
        <v>0</v>
      </c>
      <c r="AF31" s="141">
        <f t="shared" si="8"/>
        <v>0</v>
      </c>
      <c r="AG31" s="48">
        <f t="shared" si="23"/>
        <v>0</v>
      </c>
      <c r="AH31" s="140">
        <f t="shared" si="24"/>
        <v>0</v>
      </c>
      <c r="AI31" s="173">
        <f t="shared" si="25"/>
        <v>0</v>
      </c>
      <c r="AJ31" s="170">
        <f t="shared" si="26"/>
        <v>0</v>
      </c>
      <c r="AK31" s="137">
        <f t="shared" si="9"/>
        <v>40.177227869270794</v>
      </c>
      <c r="AL31" s="8">
        <f t="shared" si="10"/>
        <v>0</v>
      </c>
      <c r="BR31" s="72" t="s">
        <v>110</v>
      </c>
      <c r="BS31" s="69" t="s">
        <v>111</v>
      </c>
      <c r="BT31" s="75" t="s">
        <v>141</v>
      </c>
      <c r="BU31" s="64">
        <f>AB399</f>
        <v>57229.081492284604</v>
      </c>
      <c r="BV31" s="182">
        <f>BU31/$BU$14</f>
        <v>8.8071731355647154E-3</v>
      </c>
      <c r="BW31" s="61"/>
      <c r="BX31" s="61"/>
      <c r="BY31" s="61"/>
      <c r="BZ31" s="61"/>
      <c r="CA31" s="61"/>
      <c r="CB31" s="61"/>
      <c r="CC31" s="61"/>
      <c r="CD31" s="61"/>
      <c r="CE31" s="61"/>
      <c r="CF31" s="61"/>
    </row>
    <row r="32" spans="1:85" ht="14.25" x14ac:dyDescent="0.2">
      <c r="A32" s="13" t="s">
        <v>15</v>
      </c>
      <c r="B32" s="270">
        <v>0.750000000000001</v>
      </c>
      <c r="C32" s="271"/>
      <c r="D32" s="272"/>
      <c r="E32" s="249">
        <v>112.5</v>
      </c>
      <c r="F32" s="250"/>
      <c r="G32" s="251"/>
      <c r="H32" s="39">
        <v>0</v>
      </c>
      <c r="I32" s="44">
        <v>0</v>
      </c>
      <c r="J32" s="45">
        <v>22.603539999999999</v>
      </c>
      <c r="K32" s="41">
        <f t="shared" si="11"/>
        <v>22.603539999999999</v>
      </c>
      <c r="L32" s="116">
        <v>13221.04758</v>
      </c>
      <c r="M32" s="29">
        <f t="shared" si="0"/>
        <v>-22.603539999999999</v>
      </c>
      <c r="N32" s="81">
        <f t="shared" si="1"/>
        <v>0</v>
      </c>
      <c r="O32" s="107">
        <f t="shared" si="12"/>
        <v>31</v>
      </c>
      <c r="P32" s="197">
        <f t="shared" si="13"/>
        <v>0.7715813116566137</v>
      </c>
      <c r="Q32" s="98">
        <f t="shared" si="14"/>
        <v>9.4614818616962939E-5</v>
      </c>
      <c r="R32" s="197">
        <f t="shared" si="15"/>
        <v>2.3549363177622213E-6</v>
      </c>
      <c r="S32" s="208">
        <f t="shared" si="16"/>
        <v>31.000094614818618</v>
      </c>
      <c r="T32" s="213">
        <f t="shared" si="2"/>
        <v>22.603634614818617</v>
      </c>
      <c r="U32" s="84">
        <f t="shared" si="17"/>
        <v>9.1769999999999996</v>
      </c>
      <c r="V32" s="199">
        <f t="shared" si="18"/>
        <v>0.22841295797008851</v>
      </c>
      <c r="W32" s="86">
        <f t="shared" si="19"/>
        <v>1.3561570867536869E-4</v>
      </c>
      <c r="X32" s="199">
        <f t="shared" si="20"/>
        <v>3.3754369800316831E-6</v>
      </c>
      <c r="Y32" s="216">
        <f t="shared" si="21"/>
        <v>9.177135615708675</v>
      </c>
      <c r="Z32" s="98">
        <f t="shared" si="22"/>
        <v>40.177230230527293</v>
      </c>
      <c r="AA32" s="83">
        <f t="shared" si="3"/>
        <v>0</v>
      </c>
      <c r="AB32" s="51">
        <f t="shared" si="4"/>
        <v>-62.780770230527295</v>
      </c>
      <c r="AC32" s="30">
        <f t="shared" si="5"/>
        <v>0</v>
      </c>
      <c r="AD32" s="32">
        <f t="shared" si="6"/>
        <v>0</v>
      </c>
      <c r="AE32" s="130">
        <f t="shared" si="7"/>
        <v>0</v>
      </c>
      <c r="AF32" s="141">
        <f t="shared" si="8"/>
        <v>0</v>
      </c>
      <c r="AG32" s="48">
        <f t="shared" si="23"/>
        <v>0</v>
      </c>
      <c r="AH32" s="140">
        <f t="shared" si="24"/>
        <v>0</v>
      </c>
      <c r="AI32" s="173">
        <f t="shared" si="25"/>
        <v>0</v>
      </c>
      <c r="AJ32" s="170">
        <f t="shared" si="26"/>
        <v>0</v>
      </c>
      <c r="AK32" s="137">
        <f t="shared" si="9"/>
        <v>40.177230230527293</v>
      </c>
      <c r="AL32" s="8">
        <f t="shared" si="10"/>
        <v>0</v>
      </c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R32" s="72" t="s">
        <v>107</v>
      </c>
      <c r="BS32" s="69" t="s">
        <v>77</v>
      </c>
      <c r="BT32" s="75" t="s">
        <v>124</v>
      </c>
      <c r="BU32" s="64">
        <f>AB399</f>
        <v>57229.081492284604</v>
      </c>
      <c r="BV32" s="182">
        <f>BU32/$BU$14</f>
        <v>8.8071731355647154E-3</v>
      </c>
      <c r="BW32" s="61"/>
      <c r="BX32" s="61"/>
      <c r="BY32" s="61"/>
      <c r="BZ32" s="61"/>
      <c r="CA32" s="61"/>
      <c r="CB32" s="61"/>
      <c r="CC32" s="61"/>
      <c r="CD32" s="61"/>
      <c r="CE32" s="61"/>
      <c r="CF32" s="61"/>
    </row>
    <row r="33" spans="1:84" ht="14.25" x14ac:dyDescent="0.2">
      <c r="A33" s="13" t="s">
        <v>15</v>
      </c>
      <c r="B33" s="270">
        <v>0.79166666666666696</v>
      </c>
      <c r="C33" s="271"/>
      <c r="D33" s="272"/>
      <c r="E33" s="249">
        <v>112.5</v>
      </c>
      <c r="F33" s="250"/>
      <c r="G33" s="251"/>
      <c r="H33" s="39">
        <v>0</v>
      </c>
      <c r="I33" s="44">
        <v>0</v>
      </c>
      <c r="J33" s="45">
        <v>22.59018</v>
      </c>
      <c r="K33" s="41">
        <f t="shared" si="11"/>
        <v>22.59018</v>
      </c>
      <c r="L33" s="116">
        <v>13056.81732</v>
      </c>
      <c r="M33" s="29">
        <f t="shared" si="0"/>
        <v>-22.59018</v>
      </c>
      <c r="N33" s="81">
        <f t="shared" si="1"/>
        <v>0</v>
      </c>
      <c r="O33" s="107">
        <f t="shared" si="12"/>
        <v>31</v>
      </c>
      <c r="P33" s="197">
        <f t="shared" si="13"/>
        <v>0.77158131688174636</v>
      </c>
      <c r="Q33" s="98">
        <f t="shared" si="14"/>
        <v>9.4503006005999991E-5</v>
      </c>
      <c r="R33" s="197">
        <f t="shared" si="15"/>
        <v>2.3521533491417113E-6</v>
      </c>
      <c r="S33" s="208">
        <f t="shared" si="16"/>
        <v>31.000094503006007</v>
      </c>
      <c r="T33" s="213">
        <f t="shared" si="2"/>
        <v>22.590274503006007</v>
      </c>
      <c r="U33" s="84">
        <f t="shared" si="17"/>
        <v>9.1769999999999996</v>
      </c>
      <c r="V33" s="199">
        <f t="shared" si="18"/>
        <v>0.22841295951689633</v>
      </c>
      <c r="W33" s="86">
        <f t="shared" si="19"/>
        <v>1.3545544192104949E-4</v>
      </c>
      <c r="X33" s="199">
        <f t="shared" si="20"/>
        <v>3.3714480082658795E-6</v>
      </c>
      <c r="Y33" s="216">
        <f t="shared" si="21"/>
        <v>9.1771354554419204</v>
      </c>
      <c r="Z33" s="98">
        <f t="shared" si="22"/>
        <v>40.177229958447924</v>
      </c>
      <c r="AA33" s="83">
        <f t="shared" si="3"/>
        <v>0</v>
      </c>
      <c r="AB33" s="51">
        <f t="shared" si="4"/>
        <v>-62.767409958447928</v>
      </c>
      <c r="AC33" s="30">
        <f t="shared" si="5"/>
        <v>0</v>
      </c>
      <c r="AD33" s="32">
        <f t="shared" si="6"/>
        <v>0</v>
      </c>
      <c r="AE33" s="130">
        <f t="shared" si="7"/>
        <v>0</v>
      </c>
      <c r="AF33" s="141">
        <f t="shared" si="8"/>
        <v>0</v>
      </c>
      <c r="AG33" s="48">
        <f t="shared" si="23"/>
        <v>0</v>
      </c>
      <c r="AH33" s="140">
        <f t="shared" si="24"/>
        <v>0</v>
      </c>
      <c r="AI33" s="173">
        <f t="shared" si="25"/>
        <v>0</v>
      </c>
      <c r="AJ33" s="170">
        <f t="shared" si="26"/>
        <v>0</v>
      </c>
      <c r="AK33" s="137">
        <f t="shared" si="9"/>
        <v>40.177229958447924</v>
      </c>
      <c r="AL33" s="8">
        <f t="shared" si="10"/>
        <v>0</v>
      </c>
      <c r="BR33" s="72" t="s">
        <v>108</v>
      </c>
      <c r="BS33" s="69" t="s">
        <v>63</v>
      </c>
      <c r="BT33" s="75" t="s">
        <v>125</v>
      </c>
      <c r="BU33" s="64">
        <f>AF399</f>
        <v>90215.296680741056</v>
      </c>
      <c r="BV33" s="182">
        <f>BU33/$BU$14</f>
        <v>1.3883531180746631E-2</v>
      </c>
      <c r="BW33" s="61"/>
      <c r="BX33" s="61"/>
      <c r="BY33" s="61"/>
      <c r="BZ33" s="61"/>
      <c r="CA33" s="61"/>
      <c r="CB33" s="61"/>
      <c r="CC33" s="61"/>
      <c r="CD33" s="61"/>
      <c r="CE33" s="61"/>
      <c r="CF33" s="61"/>
    </row>
    <row r="34" spans="1:84" ht="15" thickBot="1" x14ac:dyDescent="0.25">
      <c r="A34" s="13" t="s">
        <v>15</v>
      </c>
      <c r="B34" s="270">
        <v>0.83333333333333404</v>
      </c>
      <c r="C34" s="271"/>
      <c r="D34" s="272"/>
      <c r="E34" s="249">
        <v>112.5</v>
      </c>
      <c r="F34" s="250"/>
      <c r="G34" s="251"/>
      <c r="H34" s="39">
        <v>0</v>
      </c>
      <c r="I34" s="44">
        <v>0</v>
      </c>
      <c r="J34" s="45">
        <v>22.693090000000002</v>
      </c>
      <c r="K34" s="41">
        <f t="shared" si="11"/>
        <v>22.693090000000002</v>
      </c>
      <c r="L34" s="116">
        <v>12721.495940000001</v>
      </c>
      <c r="M34" s="29">
        <f t="shared" si="0"/>
        <v>-22.693090000000002</v>
      </c>
      <c r="N34" s="81">
        <f t="shared" si="1"/>
        <v>0</v>
      </c>
      <c r="O34" s="107">
        <f t="shared" si="12"/>
        <v>31</v>
      </c>
      <c r="P34" s="197">
        <f t="shared" si="13"/>
        <v>0.77158127655361375</v>
      </c>
      <c r="Q34" s="98">
        <f t="shared" si="14"/>
        <v>9.5365987731129613E-5</v>
      </c>
      <c r="R34" s="197">
        <f t="shared" si="15"/>
        <v>2.3736325984961694E-6</v>
      </c>
      <c r="S34" s="208">
        <f t="shared" si="16"/>
        <v>31.000095365987733</v>
      </c>
      <c r="T34" s="213">
        <f t="shared" si="2"/>
        <v>22.693185365987734</v>
      </c>
      <c r="U34" s="84">
        <f t="shared" si="17"/>
        <v>9.1769999999999996</v>
      </c>
      <c r="V34" s="199">
        <f t="shared" si="18"/>
        <v>0.22841294757846817</v>
      </c>
      <c r="W34" s="86">
        <f t="shared" si="19"/>
        <v>1.366923979528915E-4</v>
      </c>
      <c r="X34" s="199">
        <f t="shared" si="20"/>
        <v>3.4022353196021486E-6</v>
      </c>
      <c r="Y34" s="216">
        <f t="shared" si="21"/>
        <v>9.1771366923979532</v>
      </c>
      <c r="Z34" s="98">
        <f t="shared" si="22"/>
        <v>40.177232058385684</v>
      </c>
      <c r="AA34" s="83">
        <f t="shared" si="3"/>
        <v>0</v>
      </c>
      <c r="AB34" s="51">
        <f t="shared" si="4"/>
        <v>-62.870322058385682</v>
      </c>
      <c r="AC34" s="30">
        <f t="shared" si="5"/>
        <v>0</v>
      </c>
      <c r="AD34" s="32">
        <f t="shared" si="6"/>
        <v>0</v>
      </c>
      <c r="AE34" s="130">
        <f t="shared" si="7"/>
        <v>0</v>
      </c>
      <c r="AF34" s="141">
        <f t="shared" si="8"/>
        <v>0</v>
      </c>
      <c r="AG34" s="48">
        <f t="shared" si="23"/>
        <v>0</v>
      </c>
      <c r="AH34" s="140">
        <f t="shared" si="24"/>
        <v>0</v>
      </c>
      <c r="AI34" s="173">
        <f t="shared" si="25"/>
        <v>0</v>
      </c>
      <c r="AJ34" s="170">
        <f t="shared" si="26"/>
        <v>0</v>
      </c>
      <c r="AK34" s="137">
        <f t="shared" si="9"/>
        <v>40.177232058385684</v>
      </c>
      <c r="AL34" s="8">
        <f t="shared" si="10"/>
        <v>0</v>
      </c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R34" s="73" t="s">
        <v>109</v>
      </c>
      <c r="BS34" s="70" t="s">
        <v>64</v>
      </c>
      <c r="BT34" s="76" t="s">
        <v>142</v>
      </c>
      <c r="BU34" s="65">
        <f>AK399</f>
        <v>161100.28117845277</v>
      </c>
      <c r="BV34" s="183">
        <f>BU34/$BU$14</f>
        <v>2.4792256515912686E-2</v>
      </c>
      <c r="BW34" s="61"/>
      <c r="BX34" s="61"/>
      <c r="BY34" s="61"/>
      <c r="BZ34" s="61"/>
      <c r="CA34" s="61"/>
      <c r="CB34" s="61"/>
      <c r="CC34" s="61"/>
      <c r="CD34" s="61"/>
      <c r="CE34" s="61"/>
      <c r="CF34" s="61"/>
    </row>
    <row r="35" spans="1:84" x14ac:dyDescent="0.2">
      <c r="A35" s="13" t="s">
        <v>15</v>
      </c>
      <c r="B35" s="270">
        <v>0.875000000000001</v>
      </c>
      <c r="C35" s="271"/>
      <c r="D35" s="272"/>
      <c r="E35" s="249">
        <v>112.5</v>
      </c>
      <c r="F35" s="250"/>
      <c r="G35" s="251"/>
      <c r="H35" s="39">
        <v>0</v>
      </c>
      <c r="I35" s="44">
        <v>0</v>
      </c>
      <c r="J35" s="45">
        <v>23.025659999999998</v>
      </c>
      <c r="K35" s="41">
        <f t="shared" si="11"/>
        <v>23.025659999999998</v>
      </c>
      <c r="L35" s="116">
        <v>12337.22114</v>
      </c>
      <c r="M35" s="29">
        <f t="shared" si="0"/>
        <v>-23.025659999999998</v>
      </c>
      <c r="N35" s="81">
        <f t="shared" si="1"/>
        <v>0</v>
      </c>
      <c r="O35" s="107">
        <f t="shared" si="12"/>
        <v>31</v>
      </c>
      <c r="P35" s="197">
        <f t="shared" si="13"/>
        <v>0.77158114497354613</v>
      </c>
      <c r="Q35" s="98">
        <f t="shared" si="14"/>
        <v>9.8181670080666641E-5</v>
      </c>
      <c r="R35" s="197">
        <f t="shared" si="15"/>
        <v>2.4437137231050235E-6</v>
      </c>
      <c r="S35" s="208">
        <f t="shared" si="16"/>
        <v>31.000098181670079</v>
      </c>
      <c r="T35" s="213">
        <f t="shared" si="2"/>
        <v>23.025758181670078</v>
      </c>
      <c r="U35" s="84">
        <f t="shared" si="17"/>
        <v>9.1769999999999996</v>
      </c>
      <c r="V35" s="199">
        <f t="shared" si="18"/>
        <v>0.22841290862652364</v>
      </c>
      <c r="W35" s="86">
        <f t="shared" si="19"/>
        <v>1.4072826057501291E-4</v>
      </c>
      <c r="X35" s="199">
        <f t="shared" si="20"/>
        <v>3.502686207245291E-6</v>
      </c>
      <c r="Y35" s="216">
        <f t="shared" si="21"/>
        <v>9.177140728260575</v>
      </c>
      <c r="Z35" s="98">
        <f t="shared" si="22"/>
        <v>40.177238909930651</v>
      </c>
      <c r="AA35" s="83">
        <f t="shared" si="3"/>
        <v>0</v>
      </c>
      <c r="AB35" s="51">
        <f t="shared" si="4"/>
        <v>-63.202898909930653</v>
      </c>
      <c r="AC35" s="30">
        <f t="shared" si="5"/>
        <v>0</v>
      </c>
      <c r="AD35" s="32">
        <f t="shared" si="6"/>
        <v>0</v>
      </c>
      <c r="AE35" s="130">
        <f t="shared" si="7"/>
        <v>0</v>
      </c>
      <c r="AF35" s="141">
        <f t="shared" si="8"/>
        <v>0</v>
      </c>
      <c r="AG35" s="48">
        <f t="shared" si="23"/>
        <v>0</v>
      </c>
      <c r="AH35" s="140">
        <f t="shared" si="24"/>
        <v>0</v>
      </c>
      <c r="AI35" s="173">
        <f t="shared" si="25"/>
        <v>0</v>
      </c>
      <c r="AJ35" s="170">
        <f t="shared" si="26"/>
        <v>0</v>
      </c>
      <c r="AK35" s="137">
        <f t="shared" si="9"/>
        <v>40.177238909930651</v>
      </c>
      <c r="AL35" s="8">
        <f t="shared" si="10"/>
        <v>0</v>
      </c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</row>
    <row r="36" spans="1:84" x14ac:dyDescent="0.2">
      <c r="A36" s="13" t="s">
        <v>15</v>
      </c>
      <c r="B36" s="270">
        <v>0.91666666666666696</v>
      </c>
      <c r="C36" s="271"/>
      <c r="D36" s="272"/>
      <c r="E36" s="249">
        <v>112.5</v>
      </c>
      <c r="F36" s="250"/>
      <c r="G36" s="251"/>
      <c r="H36" s="39">
        <v>0</v>
      </c>
      <c r="I36" s="44">
        <v>0</v>
      </c>
      <c r="J36" s="45">
        <v>23.145569999999999</v>
      </c>
      <c r="K36" s="41">
        <f t="shared" si="11"/>
        <v>23.145569999999999</v>
      </c>
      <c r="L36" s="116">
        <v>12051.59484</v>
      </c>
      <c r="M36" s="29">
        <f t="shared" si="0"/>
        <v>-23.145569999999999</v>
      </c>
      <c r="N36" s="81">
        <f t="shared" si="1"/>
        <v>0</v>
      </c>
      <c r="O36" s="107">
        <f t="shared" si="12"/>
        <v>31</v>
      </c>
      <c r="P36" s="197">
        <f t="shared" si="13"/>
        <v>0.77158109706207945</v>
      </c>
      <c r="Q36" s="98">
        <f t="shared" si="14"/>
        <v>9.9206927893499963E-5</v>
      </c>
      <c r="R36" s="197">
        <f t="shared" si="15"/>
        <v>2.4692319438782359E-6</v>
      </c>
      <c r="S36" s="208">
        <f t="shared" si="16"/>
        <v>31.000099206927892</v>
      </c>
      <c r="T36" s="213">
        <f t="shared" si="2"/>
        <v>23.145669206927892</v>
      </c>
      <c r="U36" s="84">
        <f t="shared" si="17"/>
        <v>9.1769999999999996</v>
      </c>
      <c r="V36" s="199">
        <f t="shared" si="18"/>
        <v>0.22841289444318397</v>
      </c>
      <c r="W36" s="86">
        <f t="shared" si="19"/>
        <v>1.421978156208073E-4</v>
      </c>
      <c r="X36" s="199">
        <f t="shared" si="20"/>
        <v>3.5392627927914124E-6</v>
      </c>
      <c r="Y36" s="216">
        <f t="shared" si="21"/>
        <v>9.1771421978156198</v>
      </c>
      <c r="Z36" s="98">
        <f t="shared" si="22"/>
        <v>40.177241404743512</v>
      </c>
      <c r="AA36" s="83">
        <f t="shared" si="3"/>
        <v>0</v>
      </c>
      <c r="AB36" s="51">
        <f t="shared" si="4"/>
        <v>-63.322811404743511</v>
      </c>
      <c r="AC36" s="30">
        <f t="shared" si="5"/>
        <v>0</v>
      </c>
      <c r="AD36" s="32">
        <f t="shared" si="6"/>
        <v>0</v>
      </c>
      <c r="AE36" s="130">
        <f t="shared" si="7"/>
        <v>0</v>
      </c>
      <c r="AF36" s="141">
        <f t="shared" si="8"/>
        <v>0</v>
      </c>
      <c r="AG36" s="48">
        <f t="shared" si="23"/>
        <v>0</v>
      </c>
      <c r="AH36" s="140">
        <f t="shared" si="24"/>
        <v>0</v>
      </c>
      <c r="AI36" s="173">
        <f t="shared" si="25"/>
        <v>0</v>
      </c>
      <c r="AJ36" s="170">
        <f t="shared" si="26"/>
        <v>0</v>
      </c>
      <c r="AK36" s="137">
        <f t="shared" si="9"/>
        <v>40.177241404743512</v>
      </c>
      <c r="AL36" s="8">
        <f t="shared" si="10"/>
        <v>0</v>
      </c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</row>
    <row r="37" spans="1:84" ht="15.75" x14ac:dyDescent="0.25">
      <c r="A37" s="13" t="s">
        <v>15</v>
      </c>
      <c r="B37" s="270">
        <v>0.95833333333333404</v>
      </c>
      <c r="C37" s="271"/>
      <c r="D37" s="272"/>
      <c r="E37" s="249">
        <v>112.5</v>
      </c>
      <c r="F37" s="250"/>
      <c r="G37" s="251"/>
      <c r="H37" s="39">
        <v>0</v>
      </c>
      <c r="I37" s="44">
        <v>0</v>
      </c>
      <c r="J37" s="45">
        <v>23.59836</v>
      </c>
      <c r="K37" s="41">
        <f t="shared" si="11"/>
        <v>23.59836</v>
      </c>
      <c r="L37" s="116">
        <v>11896.96262</v>
      </c>
      <c r="M37" s="29">
        <f t="shared" si="0"/>
        <v>-23.59836</v>
      </c>
      <c r="N37" s="81">
        <f t="shared" si="1"/>
        <v>0</v>
      </c>
      <c r="O37" s="107">
        <f t="shared" si="12"/>
        <v>31</v>
      </c>
      <c r="P37" s="197">
        <f t="shared" si="13"/>
        <v>0.77158091390041617</v>
      </c>
      <c r="Q37" s="98">
        <f t="shared" si="14"/>
        <v>1.0312640642400001E-4</v>
      </c>
      <c r="R37" s="197">
        <f t="shared" si="15"/>
        <v>2.5667860295450218E-6</v>
      </c>
      <c r="S37" s="208">
        <f t="shared" si="16"/>
        <v>31.000103126406422</v>
      </c>
      <c r="T37" s="213">
        <f t="shared" si="2"/>
        <v>23.598463126406422</v>
      </c>
      <c r="U37" s="84">
        <f t="shared" si="17"/>
        <v>9.1769999999999996</v>
      </c>
      <c r="V37" s="199">
        <f t="shared" si="18"/>
        <v>0.22841284022142319</v>
      </c>
      <c r="W37" s="86">
        <f t="shared" si="19"/>
        <v>1.4781580779580017E-4</v>
      </c>
      <c r="X37" s="199">
        <f t="shared" si="20"/>
        <v>3.6790921312261857E-6</v>
      </c>
      <c r="Y37" s="216">
        <f t="shared" si="21"/>
        <v>9.1771478158077961</v>
      </c>
      <c r="Z37" s="98">
        <f t="shared" si="22"/>
        <v>40.177250942214215</v>
      </c>
      <c r="AA37" s="83">
        <f t="shared" si="3"/>
        <v>0</v>
      </c>
      <c r="AB37" s="51">
        <f t="shared" si="4"/>
        <v>-63.775610942214215</v>
      </c>
      <c r="AC37" s="30">
        <f t="shared" si="5"/>
        <v>0</v>
      </c>
      <c r="AD37" s="32">
        <f t="shared" si="6"/>
        <v>0</v>
      </c>
      <c r="AE37" s="130">
        <f t="shared" si="7"/>
        <v>0</v>
      </c>
      <c r="AF37" s="141">
        <f t="shared" si="8"/>
        <v>0</v>
      </c>
      <c r="AG37" s="48">
        <f t="shared" si="23"/>
        <v>0</v>
      </c>
      <c r="AH37" s="140">
        <f t="shared" si="24"/>
        <v>0</v>
      </c>
      <c r="AI37" s="173">
        <f t="shared" si="25"/>
        <v>0</v>
      </c>
      <c r="AJ37" s="170">
        <f t="shared" si="26"/>
        <v>0</v>
      </c>
      <c r="AK37" s="137">
        <f t="shared" si="9"/>
        <v>40.177250942214215</v>
      </c>
      <c r="AL37" s="8">
        <f t="shared" si="10"/>
        <v>0</v>
      </c>
      <c r="AR37" s="191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91"/>
      <c r="BW37" s="61"/>
      <c r="BX37" s="248"/>
      <c r="BY37" s="248"/>
      <c r="BZ37" s="248"/>
      <c r="CA37" s="248"/>
      <c r="CB37" s="61"/>
      <c r="CC37" s="61"/>
      <c r="CD37" s="61"/>
      <c r="CE37" s="61"/>
      <c r="CF37" s="61"/>
    </row>
    <row r="38" spans="1:84" x14ac:dyDescent="0.2">
      <c r="A38" s="13" t="s">
        <v>16</v>
      </c>
      <c r="B38" s="270">
        <v>0</v>
      </c>
      <c r="C38" s="271"/>
      <c r="D38" s="272"/>
      <c r="E38" s="249">
        <v>112.5</v>
      </c>
      <c r="F38" s="250"/>
      <c r="G38" s="251"/>
      <c r="H38" s="39">
        <v>0</v>
      </c>
      <c r="I38" s="44">
        <v>0</v>
      </c>
      <c r="J38" s="45">
        <v>22.413329999999998</v>
      </c>
      <c r="K38" s="41">
        <f t="shared" si="11"/>
        <v>22.413329999999998</v>
      </c>
      <c r="L38" s="116">
        <v>11964.084559999999</v>
      </c>
      <c r="M38" s="29">
        <f t="shared" si="0"/>
        <v>-22.413329999999998</v>
      </c>
      <c r="N38" s="81">
        <f t="shared" si="1"/>
        <v>0</v>
      </c>
      <c r="O38" s="107">
        <f t="shared" si="12"/>
        <v>31</v>
      </c>
      <c r="P38" s="197">
        <f t="shared" si="13"/>
        <v>0.77158138575716417</v>
      </c>
      <c r="Q38" s="98">
        <f t="shared" si="14"/>
        <v>9.3029141053499969E-5</v>
      </c>
      <c r="R38" s="197">
        <f t="shared" si="15"/>
        <v>2.3154694699954257E-6</v>
      </c>
      <c r="S38" s="208">
        <f t="shared" si="16"/>
        <v>31.000093029141052</v>
      </c>
      <c r="T38" s="213">
        <f t="shared" si="2"/>
        <v>22.41342302914105</v>
      </c>
      <c r="U38" s="84">
        <f t="shared" si="17"/>
        <v>9.1769999999999996</v>
      </c>
      <c r="V38" s="199">
        <f t="shared" si="18"/>
        <v>0.22841297990624176</v>
      </c>
      <c r="W38" s="86">
        <f t="shared" si="19"/>
        <v>1.3334287574678333E-4</v>
      </c>
      <c r="X38" s="199">
        <f t="shared" si="20"/>
        <v>3.3188671241789817E-6</v>
      </c>
      <c r="Y38" s="216">
        <f t="shared" si="21"/>
        <v>9.1771333428757469</v>
      </c>
      <c r="Z38" s="98">
        <f t="shared" si="22"/>
        <v>40.177226372016797</v>
      </c>
      <c r="AA38" s="83">
        <f t="shared" si="3"/>
        <v>0</v>
      </c>
      <c r="AB38" s="51">
        <f t="shared" si="4"/>
        <v>-62.590556372016792</v>
      </c>
      <c r="AC38" s="30">
        <f t="shared" si="5"/>
        <v>0</v>
      </c>
      <c r="AD38" s="32">
        <f t="shared" si="6"/>
        <v>0</v>
      </c>
      <c r="AE38" s="130">
        <f t="shared" si="7"/>
        <v>0</v>
      </c>
      <c r="AF38" s="141">
        <f t="shared" si="8"/>
        <v>0</v>
      </c>
      <c r="AG38" s="48">
        <f t="shared" si="23"/>
        <v>0</v>
      </c>
      <c r="AH38" s="140">
        <f t="shared" si="24"/>
        <v>0</v>
      </c>
      <c r="AI38" s="173">
        <f t="shared" si="25"/>
        <v>0</v>
      </c>
      <c r="AJ38" s="170">
        <f t="shared" si="26"/>
        <v>0</v>
      </c>
      <c r="AK38" s="137">
        <f t="shared" si="9"/>
        <v>40.177226372016797</v>
      </c>
      <c r="AL38" s="8">
        <f t="shared" si="10"/>
        <v>0</v>
      </c>
      <c r="BR38" s="161"/>
      <c r="BW38" s="61"/>
      <c r="BX38" s="161"/>
      <c r="BY38" s="161"/>
      <c r="BZ38" s="161"/>
      <c r="CA38" s="161"/>
      <c r="CB38" s="61"/>
      <c r="CC38" s="61"/>
      <c r="CD38" s="61"/>
      <c r="CE38" s="61"/>
      <c r="CF38" s="61"/>
    </row>
    <row r="39" spans="1:84" ht="19.5" thickBot="1" x14ac:dyDescent="0.35">
      <c r="A39" s="13" t="s">
        <v>16</v>
      </c>
      <c r="B39" s="270">
        <v>4.1666666666666699E-2</v>
      </c>
      <c r="C39" s="271"/>
      <c r="D39" s="272"/>
      <c r="E39" s="249">
        <v>112.5</v>
      </c>
      <c r="F39" s="250"/>
      <c r="G39" s="251"/>
      <c r="H39" s="39">
        <v>0</v>
      </c>
      <c r="I39" s="44">
        <v>0</v>
      </c>
      <c r="J39" s="45">
        <v>20.80837</v>
      </c>
      <c r="K39" s="41">
        <f t="shared" si="11"/>
        <v>20.80837</v>
      </c>
      <c r="L39" s="116">
        <v>11960.884480000001</v>
      </c>
      <c r="M39" s="29">
        <f t="shared" si="0"/>
        <v>-20.80837</v>
      </c>
      <c r="N39" s="81">
        <f t="shared" si="1"/>
        <v>0</v>
      </c>
      <c r="O39" s="107">
        <f t="shared" si="12"/>
        <v>31</v>
      </c>
      <c r="P39" s="197">
        <f t="shared" si="13"/>
        <v>0.77158198607203765</v>
      </c>
      <c r="Q39" s="98">
        <f t="shared" si="14"/>
        <v>8.0183011492018506E-5</v>
      </c>
      <c r="R39" s="197">
        <f t="shared" si="15"/>
        <v>1.9957344276209246E-6</v>
      </c>
      <c r="S39" s="208">
        <f t="shared" si="16"/>
        <v>31.000080183011491</v>
      </c>
      <c r="T39" s="213">
        <f t="shared" si="2"/>
        <v>20.808450183011491</v>
      </c>
      <c r="U39" s="84">
        <f t="shared" si="17"/>
        <v>9.1769999999999996</v>
      </c>
      <c r="V39" s="199">
        <f t="shared" si="18"/>
        <v>0.22841315761880931</v>
      </c>
      <c r="W39" s="86">
        <f t="shared" si="19"/>
        <v>1.1492986887537929E-4</v>
      </c>
      <c r="X39" s="199">
        <f t="shared" si="20"/>
        <v>2.8605747253504521E-6</v>
      </c>
      <c r="Y39" s="216">
        <f t="shared" si="21"/>
        <v>9.1771149298688748</v>
      </c>
      <c r="Z39" s="98">
        <f t="shared" si="22"/>
        <v>40.177195112880369</v>
      </c>
      <c r="AA39" s="83">
        <f t="shared" si="3"/>
        <v>0</v>
      </c>
      <c r="AB39" s="51">
        <f t="shared" si="4"/>
        <v>-60.985565112880366</v>
      </c>
      <c r="AC39" s="30">
        <f t="shared" si="5"/>
        <v>0</v>
      </c>
      <c r="AD39" s="32">
        <f t="shared" si="6"/>
        <v>0</v>
      </c>
      <c r="AE39" s="130">
        <f t="shared" si="7"/>
        <v>0</v>
      </c>
      <c r="AF39" s="141">
        <f t="shared" si="8"/>
        <v>0</v>
      </c>
      <c r="AG39" s="48">
        <f t="shared" si="23"/>
        <v>0</v>
      </c>
      <c r="AH39" s="140">
        <f t="shared" si="24"/>
        <v>0</v>
      </c>
      <c r="AI39" s="173">
        <f t="shared" si="25"/>
        <v>0</v>
      </c>
      <c r="AJ39" s="170">
        <f t="shared" si="26"/>
        <v>0</v>
      </c>
      <c r="AK39" s="137">
        <f t="shared" si="9"/>
        <v>40.177195112880369</v>
      </c>
      <c r="AL39" s="8">
        <f t="shared" si="10"/>
        <v>0</v>
      </c>
      <c r="AS39" s="224" t="s">
        <v>153</v>
      </c>
      <c r="AT39" s="224"/>
      <c r="AU39" s="224"/>
      <c r="AV39" s="224"/>
      <c r="AW39" s="224"/>
      <c r="AX39" s="224"/>
      <c r="AY39" s="224"/>
      <c r="AZ39" s="224"/>
      <c r="BA39" s="224"/>
      <c r="BB39" s="224"/>
      <c r="BC39" s="224"/>
      <c r="BD39" s="224"/>
      <c r="BE39" s="224"/>
      <c r="BF39" s="224"/>
      <c r="BG39" s="224"/>
      <c r="BH39" s="224"/>
      <c r="BI39" s="224"/>
      <c r="BJ39" s="224"/>
      <c r="BK39" s="224"/>
      <c r="BL39" s="224"/>
      <c r="BM39" s="224"/>
      <c r="BN39" s="224"/>
      <c r="BO39" s="224"/>
      <c r="BR39" s="161"/>
      <c r="BX39" s="166"/>
      <c r="BY39" s="169"/>
      <c r="BZ39" s="165"/>
      <c r="CA39" s="161"/>
    </row>
    <row r="40" spans="1:84" ht="15.75" customHeight="1" thickBot="1" x14ac:dyDescent="0.3">
      <c r="A40" s="13" t="s">
        <v>16</v>
      </c>
      <c r="B40" s="270">
        <v>8.3333333333333398E-2</v>
      </c>
      <c r="C40" s="271"/>
      <c r="D40" s="272"/>
      <c r="E40" s="249">
        <v>112.5</v>
      </c>
      <c r="F40" s="250"/>
      <c r="G40" s="251"/>
      <c r="H40" s="39">
        <v>0</v>
      </c>
      <c r="I40" s="44">
        <v>0</v>
      </c>
      <c r="J40" s="45">
        <v>21.257210000000001</v>
      </c>
      <c r="K40" s="41">
        <f t="shared" si="11"/>
        <v>21.257210000000001</v>
      </c>
      <c r="L40" s="116">
        <v>11820.88694</v>
      </c>
      <c r="M40" s="29">
        <f t="shared" si="0"/>
        <v>-21.257210000000001</v>
      </c>
      <c r="N40" s="81">
        <f t="shared" si="1"/>
        <v>0</v>
      </c>
      <c r="O40" s="107">
        <f t="shared" si="12"/>
        <v>31</v>
      </c>
      <c r="P40" s="197">
        <f t="shared" si="13"/>
        <v>0.77158182267971609</v>
      </c>
      <c r="Q40" s="98">
        <f t="shared" si="14"/>
        <v>8.3679440182240724E-5</v>
      </c>
      <c r="R40" s="197">
        <f t="shared" si="15"/>
        <v>2.0827591927945669E-6</v>
      </c>
      <c r="S40" s="208">
        <f t="shared" si="16"/>
        <v>31.000083679440181</v>
      </c>
      <c r="T40" s="213">
        <f t="shared" si="2"/>
        <v>21.257293679440181</v>
      </c>
      <c r="U40" s="84">
        <f t="shared" si="17"/>
        <v>9.1769999999999996</v>
      </c>
      <c r="V40" s="199">
        <f t="shared" si="18"/>
        <v>0.22841310924941144</v>
      </c>
      <c r="W40" s="86">
        <f t="shared" si="19"/>
        <v>1.1994147522642342E-4</v>
      </c>
      <c r="X40" s="199">
        <f t="shared" si="20"/>
        <v>2.9853116796805742E-6</v>
      </c>
      <c r="Y40" s="216">
        <f t="shared" si="21"/>
        <v>9.177119941475226</v>
      </c>
      <c r="Z40" s="98">
        <f t="shared" si="22"/>
        <v>40.177203620915407</v>
      </c>
      <c r="AA40" s="83">
        <f t="shared" si="3"/>
        <v>0</v>
      </c>
      <c r="AB40" s="51">
        <f t="shared" si="4"/>
        <v>-61.434413620915407</v>
      </c>
      <c r="AC40" s="30">
        <f t="shared" si="5"/>
        <v>0</v>
      </c>
      <c r="AD40" s="32">
        <f t="shared" si="6"/>
        <v>0</v>
      </c>
      <c r="AE40" s="130">
        <f t="shared" si="7"/>
        <v>0</v>
      </c>
      <c r="AF40" s="141">
        <f t="shared" si="8"/>
        <v>0</v>
      </c>
      <c r="AG40" s="48">
        <f t="shared" si="23"/>
        <v>0</v>
      </c>
      <c r="AH40" s="140">
        <f t="shared" si="24"/>
        <v>0</v>
      </c>
      <c r="AI40" s="173">
        <f t="shared" si="25"/>
        <v>0</v>
      </c>
      <c r="AJ40" s="170">
        <f t="shared" si="26"/>
        <v>0</v>
      </c>
      <c r="AK40" s="137">
        <f t="shared" si="9"/>
        <v>40.177203620915407</v>
      </c>
      <c r="AL40" s="8">
        <f t="shared" si="10"/>
        <v>0</v>
      </c>
      <c r="AS40" s="225" t="s">
        <v>152</v>
      </c>
      <c r="AT40" s="225"/>
      <c r="AU40" s="225"/>
      <c r="AV40" s="225"/>
      <c r="AW40" s="225"/>
      <c r="AX40" s="225"/>
      <c r="AY40" s="225"/>
      <c r="AZ40" s="225"/>
      <c r="BA40" s="225"/>
      <c r="BB40" s="225"/>
      <c r="BC40" s="225"/>
      <c r="BD40" s="225"/>
      <c r="BE40" s="225"/>
      <c r="BF40" s="225"/>
      <c r="BG40" s="225"/>
      <c r="BH40" s="225"/>
      <c r="BI40" s="225"/>
      <c r="BJ40" s="225"/>
      <c r="BK40" s="225"/>
      <c r="BL40" s="225"/>
      <c r="BM40" s="225"/>
      <c r="BN40" s="225"/>
      <c r="BO40" s="225"/>
      <c r="BR40" s="227" t="s">
        <v>65</v>
      </c>
      <c r="BS40" s="284" t="s">
        <v>104</v>
      </c>
      <c r="BT40" s="284"/>
      <c r="BU40" s="284"/>
      <c r="BV40" s="285"/>
      <c r="BX40" s="166"/>
      <c r="BY40" s="169"/>
      <c r="BZ40" s="165"/>
      <c r="CA40" s="167"/>
    </row>
    <row r="41" spans="1:84" ht="14.25" thickBot="1" x14ac:dyDescent="0.25">
      <c r="A41" s="13" t="s">
        <v>16</v>
      </c>
      <c r="B41" s="270">
        <v>0.125</v>
      </c>
      <c r="C41" s="271"/>
      <c r="D41" s="272"/>
      <c r="E41" s="249">
        <v>112.5</v>
      </c>
      <c r="F41" s="250"/>
      <c r="G41" s="251"/>
      <c r="H41" s="39">
        <v>1760</v>
      </c>
      <c r="I41" s="44">
        <v>1724.2844</v>
      </c>
      <c r="J41" s="45">
        <v>22.515499999999999</v>
      </c>
      <c r="K41" s="41">
        <f t="shared" si="11"/>
        <v>1746.7999</v>
      </c>
      <c r="L41" s="116">
        <v>11804.774519999999</v>
      </c>
      <c r="M41" s="29">
        <f t="shared" si="0"/>
        <v>13.20010000000002</v>
      </c>
      <c r="N41" s="81">
        <f t="shared" si="1"/>
        <v>7.5000568181818302E-3</v>
      </c>
      <c r="O41" s="107">
        <f t="shared" si="12"/>
        <v>31</v>
      </c>
      <c r="P41" s="197">
        <f t="shared" si="13"/>
        <v>0.74604421404662635</v>
      </c>
      <c r="Q41" s="98">
        <f t="shared" si="14"/>
        <v>0.56505738715555731</v>
      </c>
      <c r="R41" s="197">
        <f t="shared" si="15"/>
        <v>1.3598638525538968E-2</v>
      </c>
      <c r="S41" s="208">
        <f t="shared" si="16"/>
        <v>31.565057387155559</v>
      </c>
      <c r="T41" s="213">
        <f t="shared" si="2"/>
        <v>1747.3649573871555</v>
      </c>
      <c r="U41" s="84">
        <f t="shared" si="17"/>
        <v>9.1769999999999996</v>
      </c>
      <c r="V41" s="199">
        <f t="shared" si="18"/>
        <v>0.22085315330018998</v>
      </c>
      <c r="W41" s="86">
        <f t="shared" si="19"/>
        <v>0.81043965836480525</v>
      </c>
      <c r="X41" s="199">
        <f t="shared" si="20"/>
        <v>1.9503994127644756E-2</v>
      </c>
      <c r="Y41" s="216">
        <f t="shared" si="21"/>
        <v>9.9874396583648046</v>
      </c>
      <c r="Z41" s="98">
        <f t="shared" si="22"/>
        <v>41.552497045520361</v>
      </c>
      <c r="AA41" s="83">
        <f t="shared" si="3"/>
        <v>2.3609373321318388E-2</v>
      </c>
      <c r="AB41" s="51">
        <f t="shared" si="4"/>
        <v>-28.352397045520341</v>
      </c>
      <c r="AC41" s="30">
        <f t="shared" si="5"/>
        <v>-1.6109316503136559E-2</v>
      </c>
      <c r="AD41" s="32">
        <f t="shared" si="6"/>
        <v>0.99152660075259713</v>
      </c>
      <c r="AE41" s="130">
        <f t="shared" si="7"/>
        <v>0.97140559651291558</v>
      </c>
      <c r="AF41" s="141">
        <f t="shared" si="8"/>
        <v>24.430130316689787</v>
      </c>
      <c r="AG41" s="48">
        <f t="shared" si="23"/>
        <v>-24.430130316689787</v>
      </c>
      <c r="AH41" s="140">
        <f t="shared" si="24"/>
        <v>1.388075586175556</v>
      </c>
      <c r="AI41" s="173">
        <f t="shared" si="25"/>
        <v>1.3880755861755561E-2</v>
      </c>
      <c r="AJ41" s="170">
        <f t="shared" si="26"/>
        <v>-1.3880755861755561E-2</v>
      </c>
      <c r="AK41" s="137">
        <f t="shared" si="9"/>
        <v>65.982627362210152</v>
      </c>
      <c r="AL41" s="8">
        <f t="shared" si="10"/>
        <v>3.7490129183073949E-2</v>
      </c>
      <c r="BR41" s="228"/>
      <c r="BS41" s="180" t="s">
        <v>66</v>
      </c>
      <c r="BT41" s="175" t="s">
        <v>67</v>
      </c>
      <c r="BU41" s="175" t="s">
        <v>68</v>
      </c>
      <c r="BV41" s="176" t="s">
        <v>11</v>
      </c>
      <c r="BX41" s="168"/>
      <c r="BY41" s="169"/>
      <c r="BZ41" s="165"/>
      <c r="CA41" s="167"/>
    </row>
    <row r="42" spans="1:84" ht="14.25" x14ac:dyDescent="0.2">
      <c r="A42" s="13" t="s">
        <v>16</v>
      </c>
      <c r="B42" s="270">
        <v>0.16666666666666699</v>
      </c>
      <c r="C42" s="271"/>
      <c r="D42" s="272"/>
      <c r="E42" s="249">
        <v>112.5</v>
      </c>
      <c r="F42" s="250"/>
      <c r="G42" s="251"/>
      <c r="H42" s="39">
        <v>19448</v>
      </c>
      <c r="I42" s="44">
        <v>19080.1826</v>
      </c>
      <c r="J42" s="45">
        <v>20.869119999999999</v>
      </c>
      <c r="K42" s="41">
        <f t="shared" si="11"/>
        <v>19101.051719999999</v>
      </c>
      <c r="L42" s="116">
        <v>16047.00252</v>
      </c>
      <c r="M42" s="29">
        <f t="shared" si="0"/>
        <v>346.94828000000052</v>
      </c>
      <c r="N42" s="81">
        <f t="shared" si="1"/>
        <v>1.7839792266556999E-2</v>
      </c>
      <c r="O42" s="107">
        <f t="shared" si="12"/>
        <v>31</v>
      </c>
      <c r="P42" s="197">
        <f t="shared" si="13"/>
        <v>0.15101978349651354</v>
      </c>
      <c r="Q42" s="98">
        <f t="shared" si="14"/>
        <v>67.564847557428678</v>
      </c>
      <c r="R42" s="197">
        <f t="shared" si="15"/>
        <v>0.32914931129347808</v>
      </c>
      <c r="S42" s="208">
        <f t="shared" si="16"/>
        <v>98.564847557428678</v>
      </c>
      <c r="T42" s="213">
        <f t="shared" si="2"/>
        <v>19168.616567557427</v>
      </c>
      <c r="U42" s="84">
        <f t="shared" si="17"/>
        <v>9.1769999999999996</v>
      </c>
      <c r="V42" s="199">
        <f t="shared" si="18"/>
        <v>4.4706727520887252E-2</v>
      </c>
      <c r="W42" s="86">
        <f t="shared" si="19"/>
        <v>97.529271777182643</v>
      </c>
      <c r="X42" s="199">
        <f t="shared" si="20"/>
        <v>0.47512417768912102</v>
      </c>
      <c r="Y42" s="216">
        <f t="shared" si="21"/>
        <v>106.70627177718265</v>
      </c>
      <c r="Z42" s="98">
        <f t="shared" si="22"/>
        <v>205.27111933461134</v>
      </c>
      <c r="AA42" s="83">
        <f t="shared" si="3"/>
        <v>1.0554870389480222E-2</v>
      </c>
      <c r="AB42" s="51">
        <f t="shared" si="4"/>
        <v>141.67716066538918</v>
      </c>
      <c r="AC42" s="30">
        <f t="shared" si="5"/>
        <v>7.2849218770767782E-3</v>
      </c>
      <c r="AD42" s="32">
        <f t="shared" si="6"/>
        <v>0.99152660075259713</v>
      </c>
      <c r="AE42" s="130">
        <f t="shared" si="7"/>
        <v>0.9727739919331988</v>
      </c>
      <c r="AF42" s="141">
        <f t="shared" si="8"/>
        <v>270.13924734912371</v>
      </c>
      <c r="AG42" s="48">
        <f t="shared" si="23"/>
        <v>-270.13924734912371</v>
      </c>
      <c r="AH42" s="140">
        <f t="shared" si="24"/>
        <v>1.3890335630868145</v>
      </c>
      <c r="AI42" s="173">
        <f t="shared" si="25"/>
        <v>1.3890335630868144E-2</v>
      </c>
      <c r="AJ42" s="170">
        <f t="shared" si="26"/>
        <v>-1.3890335630868144E-2</v>
      </c>
      <c r="AK42" s="137">
        <f t="shared" si="9"/>
        <v>475.41036668373505</v>
      </c>
      <c r="AL42" s="8">
        <f t="shared" si="10"/>
        <v>2.4445206020348366E-2</v>
      </c>
      <c r="BR42" s="185">
        <v>6</v>
      </c>
      <c r="BS42" s="186" t="s">
        <v>62</v>
      </c>
      <c r="BT42" s="162" t="s">
        <v>134</v>
      </c>
      <c r="BU42" s="66">
        <f t="shared" ref="BU42:BU48" si="28">BU24</f>
        <v>70884.984497711703</v>
      </c>
      <c r="BV42" s="181"/>
      <c r="BX42" s="168"/>
      <c r="BY42" s="169"/>
      <c r="BZ42" s="165"/>
      <c r="CA42" s="167"/>
    </row>
    <row r="43" spans="1:84" ht="13.5" x14ac:dyDescent="0.2">
      <c r="A43" s="13" t="s">
        <v>16</v>
      </c>
      <c r="B43" s="270">
        <v>0.20833333333333301</v>
      </c>
      <c r="C43" s="271"/>
      <c r="D43" s="272"/>
      <c r="E43" s="249">
        <v>112.5</v>
      </c>
      <c r="F43" s="250"/>
      <c r="G43" s="251"/>
      <c r="H43" s="39">
        <v>20042</v>
      </c>
      <c r="I43" s="44">
        <v>19638.733199999999</v>
      </c>
      <c r="J43" s="45">
        <v>0.10083</v>
      </c>
      <c r="K43" s="41">
        <f t="shared" si="11"/>
        <v>19638.834029999998</v>
      </c>
      <c r="L43" s="116">
        <v>16691.108680000001</v>
      </c>
      <c r="M43" s="29">
        <f t="shared" si="0"/>
        <v>403.16597000000183</v>
      </c>
      <c r="N43" s="81">
        <f t="shared" si="1"/>
        <v>2.0116054784951692E-2</v>
      </c>
      <c r="O43" s="107">
        <f t="shared" si="12"/>
        <v>31</v>
      </c>
      <c r="P43" s="197">
        <f t="shared" si="13"/>
        <v>0.14437489898975575</v>
      </c>
      <c r="Q43" s="98">
        <f t="shared" si="14"/>
        <v>71.422926307015913</v>
      </c>
      <c r="R43" s="197">
        <f t="shared" si="15"/>
        <v>0.33263476681058685</v>
      </c>
      <c r="S43" s="208">
        <f t="shared" si="16"/>
        <v>102.42292630701591</v>
      </c>
      <c r="T43" s="213">
        <f t="shared" si="2"/>
        <v>19710.256956307014</v>
      </c>
      <c r="U43" s="84">
        <f t="shared" si="17"/>
        <v>9.1769999999999996</v>
      </c>
      <c r="V43" s="199">
        <f t="shared" si="18"/>
        <v>4.2739627355773822E-2</v>
      </c>
      <c r="W43" s="86">
        <f t="shared" si="19"/>
        <v>103.11883863701793</v>
      </c>
      <c r="X43" s="199">
        <f t="shared" si="20"/>
        <v>0.48025070684388349</v>
      </c>
      <c r="Y43" s="216">
        <f t="shared" si="21"/>
        <v>112.29583863701794</v>
      </c>
      <c r="Z43" s="98">
        <f t="shared" si="22"/>
        <v>214.71876494403386</v>
      </c>
      <c r="AA43" s="83">
        <f t="shared" si="3"/>
        <v>1.0713440023153073E-2</v>
      </c>
      <c r="AB43" s="51">
        <f t="shared" si="4"/>
        <v>188.44720505596797</v>
      </c>
      <c r="AC43" s="30">
        <f t="shared" si="5"/>
        <v>9.4026147617986208E-3</v>
      </c>
      <c r="AD43" s="32">
        <f t="shared" si="6"/>
        <v>0.99152660075259713</v>
      </c>
      <c r="AE43" s="130">
        <f t="shared" si="7"/>
        <v>0.9715760090252058</v>
      </c>
      <c r="AF43" s="141">
        <f t="shared" si="8"/>
        <v>278.22201181872396</v>
      </c>
      <c r="AG43" s="48">
        <f t="shared" si="23"/>
        <v>-278.22201181872396</v>
      </c>
      <c r="AH43" s="140">
        <f t="shared" si="24"/>
        <v>1.3881948499088113</v>
      </c>
      <c r="AI43" s="173">
        <f t="shared" si="25"/>
        <v>1.3881948499088113E-2</v>
      </c>
      <c r="AJ43" s="170">
        <f t="shared" si="26"/>
        <v>-1.3881948499088113E-2</v>
      </c>
      <c r="AK43" s="137">
        <f t="shared" si="9"/>
        <v>492.94077676275782</v>
      </c>
      <c r="AL43" s="8">
        <f t="shared" si="10"/>
        <v>2.4595388522241184E-2</v>
      </c>
      <c r="BR43" s="178" t="s">
        <v>75</v>
      </c>
      <c r="BS43" s="177" t="s">
        <v>113</v>
      </c>
      <c r="BT43" s="163" t="s">
        <v>135</v>
      </c>
      <c r="BU43" s="64">
        <f t="shared" si="28"/>
        <v>34612.233611819654</v>
      </c>
      <c r="BV43" s="182">
        <f t="shared" ref="BV43:BV48" si="29">BU43/$BU$42</f>
        <v>0.48828724245452859</v>
      </c>
      <c r="BX43" s="166"/>
      <c r="BY43" s="169"/>
      <c r="BZ43" s="165"/>
      <c r="CA43" s="167"/>
    </row>
    <row r="44" spans="1:84" ht="13.5" customHeight="1" x14ac:dyDescent="0.2">
      <c r="A44" s="13" t="s">
        <v>16</v>
      </c>
      <c r="B44" s="270">
        <v>0.25</v>
      </c>
      <c r="C44" s="271"/>
      <c r="D44" s="272"/>
      <c r="E44" s="249">
        <v>112.5</v>
      </c>
      <c r="F44" s="250"/>
      <c r="G44" s="251"/>
      <c r="H44" s="39">
        <v>19448</v>
      </c>
      <c r="I44" s="44">
        <v>19087.8694</v>
      </c>
      <c r="J44" s="45">
        <v>0.10086000000000001</v>
      </c>
      <c r="K44" s="41">
        <f t="shared" si="11"/>
        <v>19087.970259999998</v>
      </c>
      <c r="L44" s="116">
        <v>16722.029479999997</v>
      </c>
      <c r="M44" s="29">
        <f t="shared" si="0"/>
        <v>360.02974000000177</v>
      </c>
      <c r="N44" s="81">
        <f t="shared" si="1"/>
        <v>1.8512430069930162E-2</v>
      </c>
      <c r="O44" s="107">
        <f t="shared" si="12"/>
        <v>31</v>
      </c>
      <c r="P44" s="197">
        <f t="shared" si="13"/>
        <v>0.1511866233332507</v>
      </c>
      <c r="Q44" s="98">
        <f t="shared" si="14"/>
        <v>67.472334934563747</v>
      </c>
      <c r="R44" s="197">
        <f t="shared" si="15"/>
        <v>0.32906175765054263</v>
      </c>
      <c r="S44" s="208">
        <f t="shared" si="16"/>
        <v>98.472334934563747</v>
      </c>
      <c r="T44" s="213">
        <f t="shared" si="2"/>
        <v>19155.44259493456</v>
      </c>
      <c r="U44" s="84">
        <f t="shared" si="17"/>
        <v>9.1769999999999996</v>
      </c>
      <c r="V44" s="199">
        <f t="shared" si="18"/>
        <v>4.4756117494491668E-2</v>
      </c>
      <c r="W44" s="86">
        <f t="shared" si="19"/>
        <v>97.39526039096809</v>
      </c>
      <c r="X44" s="199">
        <f t="shared" si="20"/>
        <v>0.47499550152171499</v>
      </c>
      <c r="Y44" s="216">
        <f t="shared" si="21"/>
        <v>106.5722603909681</v>
      </c>
      <c r="Z44" s="98">
        <f t="shared" si="22"/>
        <v>205.04459532553184</v>
      </c>
      <c r="AA44" s="83">
        <f t="shared" si="3"/>
        <v>1.0543222713159803E-2</v>
      </c>
      <c r="AB44" s="51">
        <f t="shared" si="4"/>
        <v>154.98514467446992</v>
      </c>
      <c r="AC44" s="30">
        <f t="shared" si="5"/>
        <v>7.9692073567703588E-3</v>
      </c>
      <c r="AD44" s="32">
        <f t="shared" si="6"/>
        <v>0.99152660075259713</v>
      </c>
      <c r="AE44" s="130">
        <f t="shared" si="7"/>
        <v>0.97316589170050993</v>
      </c>
      <c r="AF44" s="141">
        <f t="shared" si="8"/>
        <v>270.19262921225305</v>
      </c>
      <c r="AG44" s="48">
        <f t="shared" si="23"/>
        <v>-270.19262921225305</v>
      </c>
      <c r="AH44" s="140">
        <f t="shared" si="24"/>
        <v>1.3893080481913465</v>
      </c>
      <c r="AI44" s="173">
        <f t="shared" si="25"/>
        <v>1.3893080481913464E-2</v>
      </c>
      <c r="AJ44" s="170">
        <f t="shared" si="26"/>
        <v>-1.3893080481913464E-2</v>
      </c>
      <c r="AK44" s="137">
        <f t="shared" si="9"/>
        <v>475.23722453778487</v>
      </c>
      <c r="AL44" s="8">
        <f t="shared" si="10"/>
        <v>2.4436303195073266E-2</v>
      </c>
      <c r="BR44" s="178" t="s">
        <v>98</v>
      </c>
      <c r="BS44" s="177" t="s">
        <v>128</v>
      </c>
      <c r="BT44" s="163" t="s">
        <v>136</v>
      </c>
      <c r="BU44" s="64">
        <f t="shared" si="28"/>
        <v>11935</v>
      </c>
      <c r="BV44" s="182">
        <f t="shared" si="29"/>
        <v>0.16837134245808127</v>
      </c>
      <c r="BX44" s="168"/>
      <c r="BY44" s="169"/>
      <c r="BZ44" s="165"/>
      <c r="CA44" s="167"/>
    </row>
    <row r="45" spans="1:84" ht="14.25" x14ac:dyDescent="0.2">
      <c r="A45" s="13" t="s">
        <v>16</v>
      </c>
      <c r="B45" s="270">
        <v>0.29166666666666702</v>
      </c>
      <c r="C45" s="271"/>
      <c r="D45" s="272"/>
      <c r="E45" s="249">
        <v>112.5</v>
      </c>
      <c r="F45" s="250"/>
      <c r="G45" s="251"/>
      <c r="H45" s="39">
        <v>19800</v>
      </c>
      <c r="I45" s="44">
        <v>19411.429599999999</v>
      </c>
      <c r="J45" s="45">
        <v>0.10083</v>
      </c>
      <c r="K45" s="41">
        <f t="shared" si="11"/>
        <v>19411.530429999999</v>
      </c>
      <c r="L45" s="116">
        <v>16935.088519999998</v>
      </c>
      <c r="M45" s="29">
        <f t="shared" si="0"/>
        <v>388.46957000000111</v>
      </c>
      <c r="N45" s="81">
        <f t="shared" si="1"/>
        <v>1.9619675252525309E-2</v>
      </c>
      <c r="O45" s="107">
        <f t="shared" si="12"/>
        <v>31</v>
      </c>
      <c r="P45" s="197">
        <f t="shared" si="13"/>
        <v>0.14713327156143671</v>
      </c>
      <c r="Q45" s="98">
        <f t="shared" si="14"/>
        <v>69.779169191632562</v>
      </c>
      <c r="R45" s="197">
        <f t="shared" si="15"/>
        <v>0.33118830483883588</v>
      </c>
      <c r="S45" s="208">
        <f t="shared" si="16"/>
        <v>100.77916919163256</v>
      </c>
      <c r="T45" s="213">
        <f t="shared" si="2"/>
        <v>19481.309599191631</v>
      </c>
      <c r="U45" s="84">
        <f t="shared" si="17"/>
        <v>9.1769999999999996</v>
      </c>
      <c r="V45" s="199">
        <f t="shared" si="18"/>
        <v>4.3556194616751767E-2</v>
      </c>
      <c r="W45" s="86">
        <f t="shared" si="19"/>
        <v>100.73716801901791</v>
      </c>
      <c r="X45" s="199">
        <f t="shared" si="20"/>
        <v>0.47812222898297552</v>
      </c>
      <c r="Y45" s="216">
        <f t="shared" si="21"/>
        <v>109.91416801901792</v>
      </c>
      <c r="Z45" s="98">
        <f t="shared" si="22"/>
        <v>210.6933372106505</v>
      </c>
      <c r="AA45" s="83">
        <f t="shared" si="3"/>
        <v>1.0641077636901541E-2</v>
      </c>
      <c r="AB45" s="51">
        <f t="shared" si="4"/>
        <v>177.77623278935062</v>
      </c>
      <c r="AC45" s="30">
        <f t="shared" si="5"/>
        <v>8.9785976156237686E-3</v>
      </c>
      <c r="AD45" s="32">
        <f t="shared" si="6"/>
        <v>0.99152660075259713</v>
      </c>
      <c r="AE45" s="130">
        <f t="shared" si="7"/>
        <v>0.97206812156749223</v>
      </c>
      <c r="AF45" s="141">
        <f t="shared" si="8"/>
        <v>274.93078463145554</v>
      </c>
      <c r="AG45" s="48">
        <f t="shared" si="23"/>
        <v>-274.93078463145554</v>
      </c>
      <c r="AH45" s="140">
        <f t="shared" si="24"/>
        <v>1.3885393163204824</v>
      </c>
      <c r="AI45" s="173">
        <f t="shared" si="25"/>
        <v>1.3885393163204824E-2</v>
      </c>
      <c r="AJ45" s="170">
        <f t="shared" si="26"/>
        <v>-1.3885393163204824E-2</v>
      </c>
      <c r="AK45" s="137">
        <f t="shared" si="9"/>
        <v>485.62412184210604</v>
      </c>
      <c r="AL45" s="8">
        <f t="shared" si="10"/>
        <v>2.4526470800106365E-2</v>
      </c>
      <c r="BR45" s="178" t="s">
        <v>99</v>
      </c>
      <c r="BS45" s="177" t="s">
        <v>129</v>
      </c>
      <c r="BT45" s="163" t="s">
        <v>137</v>
      </c>
      <c r="BU45" s="64">
        <f t="shared" si="28"/>
        <v>22677.233611819676</v>
      </c>
      <c r="BV45" s="182">
        <f t="shared" si="29"/>
        <v>0.31991589999644759</v>
      </c>
      <c r="BX45" s="168"/>
      <c r="BY45" s="169"/>
      <c r="BZ45" s="165"/>
      <c r="CA45" s="167"/>
    </row>
    <row r="46" spans="1:84" ht="14.25" x14ac:dyDescent="0.2">
      <c r="A46" s="13" t="s">
        <v>16</v>
      </c>
      <c r="B46" s="270">
        <v>0.33333333333333398</v>
      </c>
      <c r="C46" s="271"/>
      <c r="D46" s="272"/>
      <c r="E46" s="249">
        <v>112.5</v>
      </c>
      <c r="F46" s="250"/>
      <c r="G46" s="251"/>
      <c r="H46" s="39">
        <v>20438</v>
      </c>
      <c r="I46" s="44">
        <v>20058.435799999999</v>
      </c>
      <c r="J46" s="45">
        <v>0.1008</v>
      </c>
      <c r="K46" s="41">
        <f t="shared" si="11"/>
        <v>20058.536599999999</v>
      </c>
      <c r="L46" s="116">
        <v>17476.263440000002</v>
      </c>
      <c r="M46" s="29">
        <f t="shared" si="0"/>
        <v>379.46340000000055</v>
      </c>
      <c r="N46" s="81">
        <f t="shared" si="1"/>
        <v>1.8566562285937987E-2</v>
      </c>
      <c r="O46" s="107">
        <f t="shared" si="12"/>
        <v>31</v>
      </c>
      <c r="P46" s="197">
        <f t="shared" si="13"/>
        <v>0.13946660895378279</v>
      </c>
      <c r="Q46" s="98">
        <f t="shared" si="14"/>
        <v>74.508313061766557</v>
      </c>
      <c r="R46" s="197">
        <f t="shared" si="15"/>
        <v>0.33520715359972336</v>
      </c>
      <c r="S46" s="208">
        <f t="shared" si="16"/>
        <v>105.50831306176656</v>
      </c>
      <c r="T46" s="213">
        <f t="shared" si="2"/>
        <v>20133.044913061767</v>
      </c>
      <c r="U46" s="84">
        <f t="shared" si="17"/>
        <v>9.1769999999999996</v>
      </c>
      <c r="V46" s="199">
        <f t="shared" si="18"/>
        <v>4.1286615173189184E-2</v>
      </c>
      <c r="W46" s="86">
        <f t="shared" si="19"/>
        <v>107.59011352634923</v>
      </c>
      <c r="X46" s="199">
        <f t="shared" si="20"/>
        <v>0.48403962227330471</v>
      </c>
      <c r="Y46" s="216">
        <f t="shared" si="21"/>
        <v>116.76711352634922</v>
      </c>
      <c r="Z46" s="98">
        <f t="shared" si="22"/>
        <v>222.27542658811578</v>
      </c>
      <c r="AA46" s="83">
        <f t="shared" si="3"/>
        <v>1.0875595781784705E-2</v>
      </c>
      <c r="AB46" s="51">
        <f t="shared" si="4"/>
        <v>157.18797341188477</v>
      </c>
      <c r="AC46" s="30">
        <f t="shared" si="5"/>
        <v>7.6909665041532812E-3</v>
      </c>
      <c r="AD46" s="32">
        <f t="shared" si="6"/>
        <v>0.99152660075259713</v>
      </c>
      <c r="AE46" s="130">
        <f t="shared" si="7"/>
        <v>0.97311247016284375</v>
      </c>
      <c r="AF46" s="141">
        <f t="shared" si="8"/>
        <v>283.93913108031416</v>
      </c>
      <c r="AG46" s="48">
        <f t="shared" si="23"/>
        <v>-283.93913108031416</v>
      </c>
      <c r="AH46" s="140">
        <f t="shared" si="24"/>
        <v>1.3892706286344758</v>
      </c>
      <c r="AI46" s="173">
        <f t="shared" si="25"/>
        <v>1.3892706286344758E-2</v>
      </c>
      <c r="AJ46" s="170">
        <f t="shared" si="26"/>
        <v>-1.3892706286344758E-2</v>
      </c>
      <c r="AK46" s="137">
        <f t="shared" si="9"/>
        <v>506.21455766842996</v>
      </c>
      <c r="AL46" s="8">
        <f t="shared" si="10"/>
        <v>2.4768302068129463E-2</v>
      </c>
      <c r="BR46" s="178" t="s">
        <v>76</v>
      </c>
      <c r="BS46" s="177" t="s">
        <v>112</v>
      </c>
      <c r="BT46" s="163" t="s">
        <v>138</v>
      </c>
      <c r="BU46" s="64">
        <f t="shared" si="28"/>
        <v>36272.750885892048</v>
      </c>
      <c r="BV46" s="182">
        <f t="shared" si="29"/>
        <v>0.51171275754547141</v>
      </c>
      <c r="BX46" s="61"/>
      <c r="BY46" s="61"/>
      <c r="BZ46" s="61"/>
      <c r="CA46" s="61"/>
    </row>
    <row r="47" spans="1:84" ht="14.25" customHeight="1" x14ac:dyDescent="0.2">
      <c r="A47" s="13" t="s">
        <v>16</v>
      </c>
      <c r="B47" s="270">
        <v>0.375</v>
      </c>
      <c r="C47" s="271"/>
      <c r="D47" s="272"/>
      <c r="E47" s="249">
        <v>112.5</v>
      </c>
      <c r="F47" s="250"/>
      <c r="G47" s="251"/>
      <c r="H47" s="39">
        <v>21582</v>
      </c>
      <c r="I47" s="44">
        <v>21168.541999999998</v>
      </c>
      <c r="J47" s="45">
        <v>0.10083</v>
      </c>
      <c r="K47" s="41">
        <f t="shared" si="11"/>
        <v>21168.642829999997</v>
      </c>
      <c r="L47" s="116">
        <v>18477.566879999998</v>
      </c>
      <c r="M47" s="29">
        <f t="shared" si="0"/>
        <v>413.35717000000295</v>
      </c>
      <c r="N47" s="81">
        <f t="shared" si="1"/>
        <v>1.9152866740802656E-2</v>
      </c>
      <c r="O47" s="107">
        <f t="shared" si="12"/>
        <v>31</v>
      </c>
      <c r="P47" s="197">
        <f t="shared" si="13"/>
        <v>0.12755200171516634</v>
      </c>
      <c r="Q47" s="98">
        <f t="shared" si="14"/>
        <v>82.983599863724109</v>
      </c>
      <c r="R47" s="197">
        <f t="shared" si="15"/>
        <v>0.34144271845640045</v>
      </c>
      <c r="S47" s="208">
        <f t="shared" si="16"/>
        <v>113.98359986372411</v>
      </c>
      <c r="T47" s="213">
        <f t="shared" si="2"/>
        <v>21251.626429863722</v>
      </c>
      <c r="U47" s="84">
        <f t="shared" si="17"/>
        <v>9.1769999999999996</v>
      </c>
      <c r="V47" s="199">
        <f t="shared" si="18"/>
        <v>3.7759507088389724E-2</v>
      </c>
      <c r="W47" s="86">
        <f t="shared" si="19"/>
        <v>119.87753033532552</v>
      </c>
      <c r="X47" s="199">
        <f t="shared" si="20"/>
        <v>0.49324577274004339</v>
      </c>
      <c r="Y47" s="216">
        <f t="shared" si="21"/>
        <v>129.05453033532552</v>
      </c>
      <c r="Z47" s="98">
        <f t="shared" si="22"/>
        <v>243.03813019904965</v>
      </c>
      <c r="AA47" s="83">
        <f t="shared" si="3"/>
        <v>1.1261149578308297E-2</v>
      </c>
      <c r="AB47" s="51">
        <f t="shared" si="4"/>
        <v>170.31903980095331</v>
      </c>
      <c r="AC47" s="30">
        <f t="shared" si="5"/>
        <v>7.8917171624943612E-3</v>
      </c>
      <c r="AD47" s="32">
        <f t="shared" si="6"/>
        <v>0.99152660075259713</v>
      </c>
      <c r="AE47" s="130">
        <f t="shared" si="7"/>
        <v>0.97253139153686319</v>
      </c>
      <c r="AF47" s="141">
        <f t="shared" si="8"/>
        <v>299.7445583221932</v>
      </c>
      <c r="AG47" s="48">
        <f t="shared" si="23"/>
        <v>-299.7445583221932</v>
      </c>
      <c r="AH47" s="140">
        <f t="shared" si="24"/>
        <v>1.3888636749244425</v>
      </c>
      <c r="AI47" s="173">
        <f t="shared" si="25"/>
        <v>1.3888636749244425E-2</v>
      </c>
      <c r="AJ47" s="170">
        <f t="shared" si="26"/>
        <v>-1.3888636749244425E-2</v>
      </c>
      <c r="AK47" s="137">
        <f t="shared" si="9"/>
        <v>542.78268852124279</v>
      </c>
      <c r="AL47" s="8">
        <f t="shared" si="10"/>
        <v>2.5149786327552718E-2</v>
      </c>
      <c r="BR47" s="178" t="s">
        <v>100</v>
      </c>
      <c r="BS47" s="177" t="s">
        <v>126</v>
      </c>
      <c r="BT47" s="163" t="s">
        <v>139</v>
      </c>
      <c r="BU47" s="64">
        <f>BU29</f>
        <v>3533.1450000000127</v>
      </c>
      <c r="BV47" s="182">
        <f t="shared" si="29"/>
        <v>4.9843348701219918E-2</v>
      </c>
      <c r="BX47" s="61"/>
      <c r="BY47" s="61"/>
      <c r="BZ47" s="61"/>
      <c r="CA47" s="61"/>
    </row>
    <row r="48" spans="1:84" ht="15" thickBot="1" x14ac:dyDescent="0.25">
      <c r="A48" s="13" t="s">
        <v>16</v>
      </c>
      <c r="B48" s="270">
        <v>0.41666666666666702</v>
      </c>
      <c r="C48" s="271"/>
      <c r="D48" s="272"/>
      <c r="E48" s="249">
        <v>112.5</v>
      </c>
      <c r="F48" s="250"/>
      <c r="G48" s="251"/>
      <c r="H48" s="39">
        <v>22616</v>
      </c>
      <c r="I48" s="44">
        <v>22156.120999999999</v>
      </c>
      <c r="J48" s="45">
        <v>0.10063999999999999</v>
      </c>
      <c r="K48" s="41">
        <f t="shared" si="11"/>
        <v>22156.22164</v>
      </c>
      <c r="L48" s="116">
        <v>19414.303240000001</v>
      </c>
      <c r="M48" s="29">
        <f t="shared" si="0"/>
        <v>459.77836000000025</v>
      </c>
      <c r="N48" s="81">
        <f t="shared" si="1"/>
        <v>2.0329782454899196E-2</v>
      </c>
      <c r="O48" s="107">
        <f t="shared" si="12"/>
        <v>31</v>
      </c>
      <c r="P48" s="197">
        <f t="shared" si="13"/>
        <v>0.11811520212084642</v>
      </c>
      <c r="Q48" s="98">
        <f t="shared" si="14"/>
        <v>90.907066177926694</v>
      </c>
      <c r="R48" s="197">
        <f t="shared" si="15"/>
        <v>0.34637117728448302</v>
      </c>
      <c r="S48" s="208">
        <f t="shared" si="16"/>
        <v>121.90706617792669</v>
      </c>
      <c r="T48" s="213">
        <f t="shared" si="2"/>
        <v>22247.128706177926</v>
      </c>
      <c r="U48" s="84">
        <f t="shared" si="17"/>
        <v>9.1769999999999996</v>
      </c>
      <c r="V48" s="199">
        <f t="shared" si="18"/>
        <v>3.4965909995580892E-2</v>
      </c>
      <c r="W48" s="86">
        <f t="shared" si="19"/>
        <v>131.37156564060226</v>
      </c>
      <c r="X48" s="199">
        <f t="shared" si="20"/>
        <v>0.50054771059908965</v>
      </c>
      <c r="Y48" s="216">
        <f t="shared" si="21"/>
        <v>140.54856564060225</v>
      </c>
      <c r="Z48" s="98">
        <f t="shared" si="22"/>
        <v>262.45563181852896</v>
      </c>
      <c r="AA48" s="83">
        <f t="shared" si="3"/>
        <v>1.1604865220133046E-2</v>
      </c>
      <c r="AB48" s="51">
        <f t="shared" si="4"/>
        <v>197.32272818147129</v>
      </c>
      <c r="AC48" s="30">
        <f t="shared" si="5"/>
        <v>8.7249172347661514E-3</v>
      </c>
      <c r="AD48" s="32">
        <f t="shared" si="6"/>
        <v>0.99152660075259713</v>
      </c>
      <c r="AE48" s="130">
        <f t="shared" si="7"/>
        <v>0.97136466842028801</v>
      </c>
      <c r="AF48" s="141">
        <f t="shared" si="8"/>
        <v>313.92069688009246</v>
      </c>
      <c r="AG48" s="48">
        <f t="shared" si="23"/>
        <v>-313.92069688009246</v>
      </c>
      <c r="AH48" s="140">
        <f t="shared" si="24"/>
        <v>1.3880469441107732</v>
      </c>
      <c r="AI48" s="173">
        <f t="shared" si="25"/>
        <v>1.3880469441107733E-2</v>
      </c>
      <c r="AJ48" s="170">
        <f t="shared" si="26"/>
        <v>-1.3880469441107733E-2</v>
      </c>
      <c r="AK48" s="137">
        <f t="shared" si="9"/>
        <v>576.37632869862136</v>
      </c>
      <c r="AL48" s="8">
        <f t="shared" si="10"/>
        <v>2.5485334661240776E-2</v>
      </c>
      <c r="BR48" s="179" t="s">
        <v>101</v>
      </c>
      <c r="BS48" s="187" t="s">
        <v>127</v>
      </c>
      <c r="BT48" s="164" t="s">
        <v>140</v>
      </c>
      <c r="BU48" s="65">
        <f t="shared" si="28"/>
        <v>32739.60588589203</v>
      </c>
      <c r="BV48" s="183">
        <f t="shared" si="29"/>
        <v>0.46186940884425143</v>
      </c>
      <c r="BX48" s="61"/>
      <c r="BY48" s="61"/>
      <c r="BZ48" s="61"/>
      <c r="CA48" s="61"/>
    </row>
    <row r="49" spans="1:74" x14ac:dyDescent="0.2">
      <c r="A49" s="13" t="s">
        <v>16</v>
      </c>
      <c r="B49" s="270">
        <v>0.45833333333333398</v>
      </c>
      <c r="C49" s="271"/>
      <c r="D49" s="272"/>
      <c r="E49" s="249">
        <v>112.5</v>
      </c>
      <c r="F49" s="250"/>
      <c r="G49" s="251"/>
      <c r="H49" s="39">
        <v>23144</v>
      </c>
      <c r="I49" s="44">
        <v>22653.634999999998</v>
      </c>
      <c r="J49" s="45">
        <v>9.1639999999999999E-2</v>
      </c>
      <c r="K49" s="41">
        <f t="shared" si="11"/>
        <v>22653.726639999997</v>
      </c>
      <c r="L49" s="116">
        <v>19654.44486</v>
      </c>
      <c r="M49" s="29">
        <f t="shared" si="0"/>
        <v>490.27336000000287</v>
      </c>
      <c r="N49" s="81">
        <f t="shared" si="1"/>
        <v>2.1183605254061651E-2</v>
      </c>
      <c r="O49" s="107">
        <f t="shared" si="12"/>
        <v>31</v>
      </c>
      <c r="P49" s="197">
        <f t="shared" si="13"/>
        <v>0.11373009008294642</v>
      </c>
      <c r="Q49" s="98">
        <f t="shared" si="14"/>
        <v>95.035431607378797</v>
      </c>
      <c r="R49" s="197">
        <f t="shared" si="15"/>
        <v>0.34865768379931883</v>
      </c>
      <c r="S49" s="208">
        <f t="shared" si="16"/>
        <v>126.0354316073788</v>
      </c>
      <c r="T49" s="213">
        <f t="shared" si="2"/>
        <v>22748.762071607376</v>
      </c>
      <c r="U49" s="84">
        <f t="shared" si="17"/>
        <v>9.1769999999999996</v>
      </c>
      <c r="V49" s="199">
        <f t="shared" si="18"/>
        <v>3.3667775377135459E-2</v>
      </c>
      <c r="W49" s="86">
        <f t="shared" si="19"/>
        <v>137.36275036417217</v>
      </c>
      <c r="X49" s="199">
        <f t="shared" si="20"/>
        <v>0.50394445074059946</v>
      </c>
      <c r="Y49" s="216">
        <f t="shared" si="21"/>
        <v>146.53975036417216</v>
      </c>
      <c r="Z49" s="98">
        <f t="shared" si="22"/>
        <v>272.57518197155093</v>
      </c>
      <c r="AA49" s="83">
        <f t="shared" si="3"/>
        <v>1.1777358363789792E-2</v>
      </c>
      <c r="AB49" s="51">
        <f t="shared" si="4"/>
        <v>217.69817802845193</v>
      </c>
      <c r="AC49" s="30">
        <f t="shared" si="5"/>
        <v>9.4062468902718598E-3</v>
      </c>
      <c r="AD49" s="32">
        <f t="shared" si="6"/>
        <v>0.99152660075259713</v>
      </c>
      <c r="AE49" s="130">
        <f t="shared" si="7"/>
        <v>0.97051856663671188</v>
      </c>
      <c r="AF49" s="141">
        <f t="shared" si="8"/>
        <v>321.11257779047514</v>
      </c>
      <c r="AG49" s="48">
        <f t="shared" si="23"/>
        <v>-321.11257779047514</v>
      </c>
      <c r="AH49" s="140">
        <f t="shared" si="24"/>
        <v>1.3874549679851156</v>
      </c>
      <c r="AI49" s="173">
        <f t="shared" si="25"/>
        <v>1.3874549679851156E-2</v>
      </c>
      <c r="AJ49" s="170">
        <f t="shared" si="26"/>
        <v>-1.3874549679851156E-2</v>
      </c>
      <c r="AK49" s="137">
        <f t="shared" si="9"/>
        <v>593.68775976202608</v>
      </c>
      <c r="AL49" s="8">
        <f t="shared" si="10"/>
        <v>2.5651908043640946E-2</v>
      </c>
      <c r="BS49" s="61"/>
      <c r="BT49" s="61"/>
      <c r="BU49" s="61"/>
      <c r="BV49" s="61"/>
    </row>
    <row r="50" spans="1:74" ht="15.75" x14ac:dyDescent="0.25">
      <c r="A50" s="13" t="s">
        <v>16</v>
      </c>
      <c r="B50" s="270">
        <v>0.5</v>
      </c>
      <c r="C50" s="271"/>
      <c r="D50" s="272"/>
      <c r="E50" s="249">
        <v>112.5</v>
      </c>
      <c r="F50" s="250"/>
      <c r="G50" s="251"/>
      <c r="H50" s="39">
        <v>22792</v>
      </c>
      <c r="I50" s="44">
        <v>22332.648000000001</v>
      </c>
      <c r="J50" s="45">
        <v>8.8800000000000004E-2</v>
      </c>
      <c r="K50" s="41">
        <f t="shared" si="11"/>
        <v>22332.736800000002</v>
      </c>
      <c r="L50" s="116">
        <v>19464.710639999998</v>
      </c>
      <c r="M50" s="29">
        <f t="shared" si="0"/>
        <v>459.2631999999976</v>
      </c>
      <c r="N50" s="81">
        <f t="shared" si="1"/>
        <v>2.0150193050192944E-2</v>
      </c>
      <c r="O50" s="107">
        <f t="shared" si="12"/>
        <v>31</v>
      </c>
      <c r="P50" s="197">
        <f t="shared" si="13"/>
        <v>0.1165325263775895</v>
      </c>
      <c r="Q50" s="98">
        <f t="shared" si="14"/>
        <v>92.361320921865584</v>
      </c>
      <c r="R50" s="197">
        <f t="shared" si="15"/>
        <v>0.3471967118256874</v>
      </c>
      <c r="S50" s="208">
        <f t="shared" si="16"/>
        <v>123.36132092186558</v>
      </c>
      <c r="T50" s="213">
        <f t="shared" si="2"/>
        <v>22425.098120921866</v>
      </c>
      <c r="U50" s="84">
        <f t="shared" si="17"/>
        <v>9.1769999999999996</v>
      </c>
      <c r="V50" s="199">
        <f t="shared" si="18"/>
        <v>3.4497386921520608E-2</v>
      </c>
      <c r="W50" s="86">
        <f t="shared" si="19"/>
        <v>133.48182781801142</v>
      </c>
      <c r="X50" s="199">
        <f t="shared" si="20"/>
        <v>0.50177337487520246</v>
      </c>
      <c r="Y50" s="216">
        <f t="shared" si="21"/>
        <v>142.65882781801142</v>
      </c>
      <c r="Z50" s="98">
        <f t="shared" si="22"/>
        <v>266.02014873987702</v>
      </c>
      <c r="AA50" s="83">
        <f t="shared" si="3"/>
        <v>1.1671645697607801E-2</v>
      </c>
      <c r="AB50" s="51">
        <f t="shared" si="4"/>
        <v>193.24305126012058</v>
      </c>
      <c r="AC50" s="30">
        <f t="shared" si="5"/>
        <v>8.4785473525851428E-3</v>
      </c>
      <c r="AD50" s="32">
        <f t="shared" si="6"/>
        <v>0.99152660075259713</v>
      </c>
      <c r="AE50" s="130">
        <f t="shared" si="7"/>
        <v>0.97154328524237832</v>
      </c>
      <c r="AF50" s="141">
        <f t="shared" si="8"/>
        <v>316.39215021456806</v>
      </c>
      <c r="AG50" s="48">
        <f t="shared" si="23"/>
        <v>-316.39215021456806</v>
      </c>
      <c r="AH50" s="140">
        <f t="shared" si="24"/>
        <v>1.3881719472383647</v>
      </c>
      <c r="AI50" s="173">
        <f t="shared" si="25"/>
        <v>1.3881719472383647E-2</v>
      </c>
      <c r="AJ50" s="170">
        <f t="shared" si="26"/>
        <v>-1.3881719472383647E-2</v>
      </c>
      <c r="AK50" s="137">
        <f t="shared" si="9"/>
        <v>582.41229895444508</v>
      </c>
      <c r="AL50" s="8">
        <f t="shared" si="10"/>
        <v>2.5553365169991449E-2</v>
      </c>
      <c r="BP50" s="220"/>
    </row>
    <row r="51" spans="1:74" ht="15.75" customHeight="1" x14ac:dyDescent="0.2">
      <c r="A51" s="13" t="s">
        <v>16</v>
      </c>
      <c r="B51" s="270">
        <v>0.54166666666666696</v>
      </c>
      <c r="C51" s="271"/>
      <c r="D51" s="272"/>
      <c r="E51" s="249">
        <v>112.5</v>
      </c>
      <c r="F51" s="250"/>
      <c r="G51" s="251"/>
      <c r="H51" s="39">
        <v>22374</v>
      </c>
      <c r="I51" s="44">
        <v>21928.582999999999</v>
      </c>
      <c r="J51" s="45">
        <v>8.6419999999999997E-2</v>
      </c>
      <c r="K51" s="41">
        <f t="shared" si="11"/>
        <v>21928.669419999998</v>
      </c>
      <c r="L51" s="116">
        <v>19434.893900000003</v>
      </c>
      <c r="M51" s="29">
        <f t="shared" si="0"/>
        <v>445.33058000000165</v>
      </c>
      <c r="N51" s="81">
        <f t="shared" si="1"/>
        <v>1.9903932242781874E-2</v>
      </c>
      <c r="O51" s="107">
        <f t="shared" si="12"/>
        <v>31</v>
      </c>
      <c r="P51" s="197">
        <f t="shared" si="13"/>
        <v>0.12020045556467079</v>
      </c>
      <c r="Q51" s="98">
        <f t="shared" si="14"/>
        <v>89.049359728082024</v>
      </c>
      <c r="R51" s="197">
        <f t="shared" si="15"/>
        <v>0.34528301958250668</v>
      </c>
      <c r="S51" s="208">
        <f t="shared" si="16"/>
        <v>120.04935972808202</v>
      </c>
      <c r="T51" s="213">
        <f t="shared" si="2"/>
        <v>22017.718779728082</v>
      </c>
      <c r="U51" s="84">
        <f t="shared" si="17"/>
        <v>9.1769999999999996</v>
      </c>
      <c r="V51" s="199">
        <f t="shared" si="18"/>
        <v>3.5583212281193023E-2</v>
      </c>
      <c r="W51" s="86">
        <f t="shared" si="19"/>
        <v>128.67615698343945</v>
      </c>
      <c r="X51" s="199">
        <f t="shared" si="20"/>
        <v>0.49893331257162959</v>
      </c>
      <c r="Y51" s="216">
        <f t="shared" si="21"/>
        <v>137.85315698343945</v>
      </c>
      <c r="Z51" s="98">
        <f t="shared" si="22"/>
        <v>257.90251671152146</v>
      </c>
      <c r="AA51" s="83">
        <f t="shared" si="3"/>
        <v>1.1526884629995595E-2</v>
      </c>
      <c r="AB51" s="51">
        <f t="shared" si="4"/>
        <v>187.42806328848019</v>
      </c>
      <c r="AC51" s="30">
        <f t="shared" si="5"/>
        <v>8.3770476127862786E-3</v>
      </c>
      <c r="AD51" s="32">
        <f t="shared" si="6"/>
        <v>0.99152660075259713</v>
      </c>
      <c r="AE51" s="130">
        <f t="shared" si="7"/>
        <v>0.97178749268397191</v>
      </c>
      <c r="AF51" s="141">
        <f t="shared" si="8"/>
        <v>310.62783423799027</v>
      </c>
      <c r="AG51" s="48">
        <f t="shared" si="23"/>
        <v>-310.62783423799027</v>
      </c>
      <c r="AH51" s="140">
        <f t="shared" si="24"/>
        <v>1.388342872253465</v>
      </c>
      <c r="AI51" s="173">
        <f t="shared" si="25"/>
        <v>1.388342872253465E-2</v>
      </c>
      <c r="AJ51" s="170">
        <f t="shared" si="26"/>
        <v>-1.388342872253465E-2</v>
      </c>
      <c r="AK51" s="137">
        <f t="shared" si="9"/>
        <v>568.53035094951179</v>
      </c>
      <c r="AL51" s="8">
        <f t="shared" si="10"/>
        <v>2.5410313352530248E-2</v>
      </c>
    </row>
    <row r="52" spans="1:74" x14ac:dyDescent="0.2">
      <c r="A52" s="13" t="s">
        <v>16</v>
      </c>
      <c r="B52" s="270">
        <v>0.58333333333333404</v>
      </c>
      <c r="C52" s="271"/>
      <c r="D52" s="272"/>
      <c r="E52" s="249">
        <v>112.5</v>
      </c>
      <c r="F52" s="250"/>
      <c r="G52" s="251"/>
      <c r="H52" s="39">
        <v>22726</v>
      </c>
      <c r="I52" s="44">
        <v>22244.267</v>
      </c>
      <c r="J52" s="45">
        <v>8.6449999999999999E-2</v>
      </c>
      <c r="K52" s="41">
        <f t="shared" si="11"/>
        <v>22244.353449999999</v>
      </c>
      <c r="L52" s="116">
        <v>19157.554039999999</v>
      </c>
      <c r="M52" s="29">
        <f t="shared" si="0"/>
        <v>481.6465500000013</v>
      </c>
      <c r="N52" s="81">
        <f t="shared" si="1"/>
        <v>2.1193635043562496E-2</v>
      </c>
      <c r="O52" s="107">
        <f t="shared" si="12"/>
        <v>31</v>
      </c>
      <c r="P52" s="197">
        <f t="shared" si="13"/>
        <v>0.11732123564242061</v>
      </c>
      <c r="Q52" s="98">
        <f t="shared" si="14"/>
        <v>91.631714890467904</v>
      </c>
      <c r="R52" s="197">
        <f t="shared" si="15"/>
        <v>0.3467853553220544</v>
      </c>
      <c r="S52" s="208">
        <f t="shared" si="16"/>
        <v>122.6317148904679</v>
      </c>
      <c r="T52" s="213">
        <f t="shared" si="2"/>
        <v>22335.985164890466</v>
      </c>
      <c r="U52" s="84">
        <f t="shared" si="17"/>
        <v>9.1769999999999996</v>
      </c>
      <c r="V52" s="199">
        <f t="shared" si="18"/>
        <v>3.4730870306144968E-2</v>
      </c>
      <c r="W52" s="86">
        <f t="shared" si="19"/>
        <v>132.42307426732651</v>
      </c>
      <c r="X52" s="199">
        <f t="shared" si="20"/>
        <v>0.50116253872937999</v>
      </c>
      <c r="Y52" s="216">
        <f t="shared" si="21"/>
        <v>141.60007426732651</v>
      </c>
      <c r="Z52" s="98">
        <f t="shared" si="22"/>
        <v>264.23178915779442</v>
      </c>
      <c r="AA52" s="83">
        <f t="shared" si="3"/>
        <v>1.1626849826533241E-2</v>
      </c>
      <c r="AB52" s="51">
        <f t="shared" si="4"/>
        <v>217.41476084220687</v>
      </c>
      <c r="AC52" s="30">
        <f t="shared" si="5"/>
        <v>9.5667852170292569E-3</v>
      </c>
      <c r="AD52" s="32">
        <f t="shared" si="6"/>
        <v>0.99152660075259713</v>
      </c>
      <c r="AE52" s="130">
        <f t="shared" si="7"/>
        <v>0.97050877606015884</v>
      </c>
      <c r="AF52" s="141">
        <f t="shared" si="8"/>
        <v>315.31145964622681</v>
      </c>
      <c r="AG52" s="48">
        <f t="shared" si="23"/>
        <v>-315.31145964622681</v>
      </c>
      <c r="AH52" s="140">
        <f t="shared" si="24"/>
        <v>1.3874481195380921</v>
      </c>
      <c r="AI52" s="173">
        <f t="shared" si="25"/>
        <v>1.3874481195380921E-2</v>
      </c>
      <c r="AJ52" s="170">
        <f t="shared" si="26"/>
        <v>-1.3874481195380921E-2</v>
      </c>
      <c r="AK52" s="137">
        <f t="shared" si="9"/>
        <v>579.54324880402123</v>
      </c>
      <c r="AL52" s="8">
        <f t="shared" si="10"/>
        <v>2.550133102191416E-2</v>
      </c>
    </row>
    <row r="53" spans="1:74" x14ac:dyDescent="0.2">
      <c r="A53" s="13" t="s">
        <v>16</v>
      </c>
      <c r="B53" s="270">
        <v>0.625</v>
      </c>
      <c r="C53" s="271"/>
      <c r="D53" s="272"/>
      <c r="E53" s="249">
        <v>112.5</v>
      </c>
      <c r="F53" s="250"/>
      <c r="G53" s="251"/>
      <c r="H53" s="39">
        <v>22726</v>
      </c>
      <c r="I53" s="44">
        <v>22259.024000000001</v>
      </c>
      <c r="J53" s="45">
        <v>8.6419999999999997E-2</v>
      </c>
      <c r="K53" s="41">
        <f t="shared" si="11"/>
        <v>22259.110420000001</v>
      </c>
      <c r="L53" s="116">
        <v>19218.256160000001</v>
      </c>
      <c r="M53" s="29">
        <f t="shared" si="0"/>
        <v>466.88957999999911</v>
      </c>
      <c r="N53" s="81">
        <f t="shared" si="1"/>
        <v>2.0544292000351981E-2</v>
      </c>
      <c r="O53" s="107">
        <f t="shared" si="12"/>
        <v>31</v>
      </c>
      <c r="P53" s="197">
        <f t="shared" si="13"/>
        <v>0.11718902685075855</v>
      </c>
      <c r="Q53" s="98">
        <f t="shared" si="14"/>
        <v>91.753332720324536</v>
      </c>
      <c r="R53" s="197">
        <f t="shared" si="15"/>
        <v>0.34685431521963533</v>
      </c>
      <c r="S53" s="208">
        <f t="shared" si="16"/>
        <v>122.75333272032454</v>
      </c>
      <c r="T53" s="213">
        <f t="shared" si="2"/>
        <v>22350.863752720325</v>
      </c>
      <c r="U53" s="84">
        <f t="shared" si="17"/>
        <v>9.1769999999999996</v>
      </c>
      <c r="V53" s="199">
        <f t="shared" si="18"/>
        <v>3.4691732239013263E-2</v>
      </c>
      <c r="W53" s="86">
        <f t="shared" si="19"/>
        <v>132.5995540196586</v>
      </c>
      <c r="X53" s="199">
        <f t="shared" si="20"/>
        <v>0.50126492569059289</v>
      </c>
      <c r="Y53" s="216">
        <f t="shared" si="21"/>
        <v>141.77655401965859</v>
      </c>
      <c r="Z53" s="98">
        <f t="shared" si="22"/>
        <v>264.52988673998311</v>
      </c>
      <c r="AA53" s="83">
        <f t="shared" si="3"/>
        <v>1.1639966854703121E-2</v>
      </c>
      <c r="AB53" s="51">
        <f t="shared" si="4"/>
        <v>202.359693260016</v>
      </c>
      <c r="AC53" s="30">
        <f t="shared" si="5"/>
        <v>8.9043251456488604E-3</v>
      </c>
      <c r="AD53" s="32">
        <f t="shared" si="6"/>
        <v>0.99152660075259713</v>
      </c>
      <c r="AE53" s="130">
        <f t="shared" si="7"/>
        <v>0.97115261826940413</v>
      </c>
      <c r="AF53" s="141">
        <f t="shared" si="8"/>
        <v>315.4138263461831</v>
      </c>
      <c r="AG53" s="48">
        <f t="shared" si="23"/>
        <v>-315.4138263461831</v>
      </c>
      <c r="AH53" s="140">
        <f t="shared" si="24"/>
        <v>1.3878985582424672</v>
      </c>
      <c r="AI53" s="173">
        <f t="shared" si="25"/>
        <v>1.3878985582424673E-2</v>
      </c>
      <c r="AJ53" s="170">
        <f t="shared" si="26"/>
        <v>-1.3878985582424673E-2</v>
      </c>
      <c r="AK53" s="137">
        <f t="shared" si="9"/>
        <v>579.94371308616621</v>
      </c>
      <c r="AL53" s="8">
        <f t="shared" si="10"/>
        <v>2.5518952437127793E-2</v>
      </c>
    </row>
    <row r="54" spans="1:74" x14ac:dyDescent="0.2">
      <c r="A54" s="13" t="s">
        <v>16</v>
      </c>
      <c r="B54" s="270">
        <v>0.66666666666666696</v>
      </c>
      <c r="C54" s="271"/>
      <c r="D54" s="272"/>
      <c r="E54" s="249">
        <v>112.5</v>
      </c>
      <c r="F54" s="250"/>
      <c r="G54" s="251"/>
      <c r="H54" s="39">
        <v>23078</v>
      </c>
      <c r="I54" s="44">
        <v>22593.293000000001</v>
      </c>
      <c r="J54" s="45">
        <v>8.6400000000000005E-2</v>
      </c>
      <c r="K54" s="41">
        <f t="shared" si="11"/>
        <v>22593.379400000002</v>
      </c>
      <c r="L54" s="116">
        <v>19450.4388</v>
      </c>
      <c r="M54" s="29">
        <f t="shared" si="0"/>
        <v>484.62059999999838</v>
      </c>
      <c r="N54" s="81">
        <f t="shared" si="1"/>
        <v>2.0999246035184955E-2</v>
      </c>
      <c r="O54" s="107">
        <f t="shared" si="12"/>
        <v>31</v>
      </c>
      <c r="P54" s="197">
        <f t="shared" si="13"/>
        <v>0.11424965161314282</v>
      </c>
      <c r="Q54" s="98">
        <f t="shared" si="14"/>
        <v>94.529776428211918</v>
      </c>
      <c r="R54" s="197">
        <f t="shared" si="15"/>
        <v>0.34838690399972555</v>
      </c>
      <c r="S54" s="208">
        <f t="shared" si="16"/>
        <v>125.52977642821192</v>
      </c>
      <c r="T54" s="213">
        <f t="shared" si="2"/>
        <v>22687.909176428213</v>
      </c>
      <c r="U54" s="84">
        <f t="shared" si="17"/>
        <v>9.1769999999999996</v>
      </c>
      <c r="V54" s="199">
        <f t="shared" si="18"/>
        <v>3.3821582350122954E-2</v>
      </c>
      <c r="W54" s="86">
        <f t="shared" si="19"/>
        <v>136.6288430883196</v>
      </c>
      <c r="X54" s="199">
        <f t="shared" si="20"/>
        <v>0.50354186203700879</v>
      </c>
      <c r="Y54" s="216">
        <f t="shared" si="21"/>
        <v>145.80584308831959</v>
      </c>
      <c r="Z54" s="98">
        <f t="shared" si="22"/>
        <v>271.33561951653149</v>
      </c>
      <c r="AA54" s="83">
        <f t="shared" si="3"/>
        <v>1.1757328170401746E-2</v>
      </c>
      <c r="AB54" s="51">
        <f t="shared" si="4"/>
        <v>213.28498048346688</v>
      </c>
      <c r="AC54" s="30">
        <f t="shared" si="5"/>
        <v>9.2419178647832091E-3</v>
      </c>
      <c r="AD54" s="32">
        <f t="shared" si="6"/>
        <v>0.99152660075259713</v>
      </c>
      <c r="AE54" s="130">
        <f t="shared" si="7"/>
        <v>0.97070157761060094</v>
      </c>
      <c r="AF54" s="141">
        <f t="shared" si="8"/>
        <v>320.22640231896816</v>
      </c>
      <c r="AG54" s="48">
        <f t="shared" si="23"/>
        <v>-320.22640231896816</v>
      </c>
      <c r="AH54" s="140">
        <f t="shared" si="24"/>
        <v>1.3875829895093517</v>
      </c>
      <c r="AI54" s="173">
        <f t="shared" si="25"/>
        <v>1.3875829895093516E-2</v>
      </c>
      <c r="AJ54" s="170">
        <f t="shared" si="26"/>
        <v>-1.3875829895093516E-2</v>
      </c>
      <c r="AK54" s="137">
        <f t="shared" si="9"/>
        <v>591.56202183549965</v>
      </c>
      <c r="AL54" s="8">
        <f t="shared" si="10"/>
        <v>2.5633158065495262E-2</v>
      </c>
    </row>
    <row r="55" spans="1:74" x14ac:dyDescent="0.2">
      <c r="A55" s="13" t="s">
        <v>16</v>
      </c>
      <c r="B55" s="270">
        <v>0.70833333333333404</v>
      </c>
      <c r="C55" s="271"/>
      <c r="D55" s="272"/>
      <c r="E55" s="249">
        <v>112.5</v>
      </c>
      <c r="F55" s="250"/>
      <c r="G55" s="251"/>
      <c r="H55" s="39">
        <v>23276</v>
      </c>
      <c r="I55" s="44">
        <v>22788.512999999999</v>
      </c>
      <c r="J55" s="45">
        <v>8.6419999999999997E-2</v>
      </c>
      <c r="K55" s="41">
        <f t="shared" si="11"/>
        <v>22788.599419999999</v>
      </c>
      <c r="L55" s="116">
        <v>19154.422879999998</v>
      </c>
      <c r="M55" s="29">
        <f t="shared" si="0"/>
        <v>487.40058000000136</v>
      </c>
      <c r="N55" s="81">
        <f t="shared" si="1"/>
        <v>2.0940048977487601E-2</v>
      </c>
      <c r="O55" s="107">
        <f t="shared" si="12"/>
        <v>31</v>
      </c>
      <c r="P55" s="197">
        <f t="shared" si="13"/>
        <v>0.11258088573171504</v>
      </c>
      <c r="Q55" s="98">
        <f t="shared" si="14"/>
        <v>96.170419171337798</v>
      </c>
      <c r="R55" s="197">
        <f t="shared" si="15"/>
        <v>0.34925648295159739</v>
      </c>
      <c r="S55" s="208">
        <f t="shared" si="16"/>
        <v>127.1704191713378</v>
      </c>
      <c r="T55" s="213">
        <f t="shared" si="2"/>
        <v>22884.769839171335</v>
      </c>
      <c r="U55" s="84">
        <f t="shared" si="17"/>
        <v>9.1769999999999996</v>
      </c>
      <c r="V55" s="199">
        <f t="shared" si="18"/>
        <v>3.3327573818062867E-2</v>
      </c>
      <c r="W55" s="86">
        <f t="shared" si="19"/>
        <v>139.01015861388498</v>
      </c>
      <c r="X55" s="199">
        <f t="shared" si="20"/>
        <v>0.50483505749862478</v>
      </c>
      <c r="Y55" s="216">
        <f t="shared" si="21"/>
        <v>148.18715861388498</v>
      </c>
      <c r="Z55" s="98">
        <f t="shared" si="22"/>
        <v>275.35757778522276</v>
      </c>
      <c r="AA55" s="83">
        <f t="shared" si="3"/>
        <v>1.1830107311618094E-2</v>
      </c>
      <c r="AB55" s="51">
        <f t="shared" si="4"/>
        <v>212.0430022147786</v>
      </c>
      <c r="AC55" s="30">
        <f t="shared" si="5"/>
        <v>9.1099416658695052E-3</v>
      </c>
      <c r="AD55" s="32">
        <f t="shared" si="6"/>
        <v>0.99152660075259713</v>
      </c>
      <c r="AE55" s="130">
        <f t="shared" si="7"/>
        <v>0.97076030379345113</v>
      </c>
      <c r="AF55" s="141">
        <f t="shared" si="8"/>
        <v>322.98337918552295</v>
      </c>
      <c r="AG55" s="48">
        <f t="shared" si="23"/>
        <v>-322.98337918552295</v>
      </c>
      <c r="AH55" s="140">
        <f t="shared" si="24"/>
        <v>1.3876240728025562</v>
      </c>
      <c r="AI55" s="173">
        <f t="shared" si="25"/>
        <v>1.3876240728025561E-2</v>
      </c>
      <c r="AJ55" s="170">
        <f t="shared" si="26"/>
        <v>-1.3876240728025561E-2</v>
      </c>
      <c r="AK55" s="137">
        <f t="shared" si="9"/>
        <v>598.34095697074576</v>
      </c>
      <c r="AL55" s="8">
        <f t="shared" si="10"/>
        <v>2.5706348039643657E-2</v>
      </c>
    </row>
    <row r="56" spans="1:74" x14ac:dyDescent="0.2">
      <c r="A56" s="13" t="s">
        <v>16</v>
      </c>
      <c r="B56" s="270">
        <v>0.750000000000001</v>
      </c>
      <c r="C56" s="271"/>
      <c r="D56" s="272"/>
      <c r="E56" s="249">
        <v>112.5</v>
      </c>
      <c r="F56" s="250"/>
      <c r="G56" s="251"/>
      <c r="H56" s="39">
        <v>23474</v>
      </c>
      <c r="I56" s="44">
        <v>22982.644</v>
      </c>
      <c r="J56" s="45">
        <v>8.6489999999999997E-2</v>
      </c>
      <c r="K56" s="41">
        <f t="shared" si="11"/>
        <v>22982.730490000002</v>
      </c>
      <c r="L56" s="116">
        <v>18909.154860000002</v>
      </c>
      <c r="M56" s="29">
        <f t="shared" si="0"/>
        <v>491.26950999999826</v>
      </c>
      <c r="N56" s="81">
        <f t="shared" si="1"/>
        <v>2.09282401806253E-2</v>
      </c>
      <c r="O56" s="107">
        <f t="shared" si="12"/>
        <v>31</v>
      </c>
      <c r="P56" s="197">
        <f t="shared" si="13"/>
        <v>0.11095534753303267</v>
      </c>
      <c r="Q56" s="98">
        <f t="shared" si="14"/>
        <v>97.815907551106591</v>
      </c>
      <c r="R56" s="197">
        <f t="shared" si="15"/>
        <v>0.35010316182554924</v>
      </c>
      <c r="S56" s="208">
        <f t="shared" si="16"/>
        <v>128.81590755110659</v>
      </c>
      <c r="T56" s="213">
        <f t="shared" si="2"/>
        <v>23080.546397551108</v>
      </c>
      <c r="U56" s="84">
        <f t="shared" si="17"/>
        <v>9.1769999999999996</v>
      </c>
      <c r="V56" s="199">
        <f t="shared" si="18"/>
        <v>3.2846362074536797E-2</v>
      </c>
      <c r="W56" s="86">
        <f t="shared" si="19"/>
        <v>141.39876386672159</v>
      </c>
      <c r="X56" s="199">
        <f t="shared" si="20"/>
        <v>0.50609512856688121</v>
      </c>
      <c r="Y56" s="216">
        <f t="shared" si="21"/>
        <v>150.57576386672159</v>
      </c>
      <c r="Z56" s="98">
        <f t="shared" si="22"/>
        <v>279.39167141782821</v>
      </c>
      <c r="AA56" s="83">
        <f t="shared" si="3"/>
        <v>1.190217565893449E-2</v>
      </c>
      <c r="AB56" s="51">
        <f t="shared" si="4"/>
        <v>211.87783858217006</v>
      </c>
      <c r="AC56" s="30">
        <f t="shared" si="5"/>
        <v>9.0260645216908089E-3</v>
      </c>
      <c r="AD56" s="32">
        <f t="shared" si="6"/>
        <v>0.99152660075259713</v>
      </c>
      <c r="AE56" s="130">
        <f t="shared" si="7"/>
        <v>0.97077204062482203</v>
      </c>
      <c r="AF56" s="141">
        <f t="shared" si="8"/>
        <v>325.73280228355378</v>
      </c>
      <c r="AG56" s="48">
        <f t="shared" si="23"/>
        <v>-325.73280228355378</v>
      </c>
      <c r="AH56" s="140">
        <f t="shared" si="24"/>
        <v>1.3876322837332955</v>
      </c>
      <c r="AI56" s="173">
        <f t="shared" si="25"/>
        <v>1.3876322837332955E-2</v>
      </c>
      <c r="AJ56" s="170">
        <f t="shared" si="26"/>
        <v>-1.3876322837332955E-2</v>
      </c>
      <c r="AK56" s="137">
        <f t="shared" si="9"/>
        <v>605.12447370138193</v>
      </c>
      <c r="AL56" s="8">
        <f t="shared" si="10"/>
        <v>2.5778498496267441E-2</v>
      </c>
    </row>
    <row r="57" spans="1:74" ht="15.75" x14ac:dyDescent="0.25">
      <c r="A57" s="13" t="s">
        <v>16</v>
      </c>
      <c r="B57" s="270">
        <v>0.79166666666666696</v>
      </c>
      <c r="C57" s="271"/>
      <c r="D57" s="272"/>
      <c r="E57" s="249">
        <v>112.5</v>
      </c>
      <c r="F57" s="250"/>
      <c r="G57" s="251"/>
      <c r="H57" s="39">
        <v>23474</v>
      </c>
      <c r="I57" s="44">
        <v>21832.808799999999</v>
      </c>
      <c r="J57" s="45">
        <v>8.6440000000000003E-2</v>
      </c>
      <c r="K57" s="41">
        <f t="shared" si="11"/>
        <v>21832.895239999998</v>
      </c>
      <c r="L57" s="116">
        <v>18754.39342</v>
      </c>
      <c r="M57" s="29">
        <f t="shared" si="0"/>
        <v>1641.104760000002</v>
      </c>
      <c r="N57" s="81">
        <f t="shared" si="1"/>
        <v>6.9911594104115279E-2</v>
      </c>
      <c r="O57" s="107">
        <f t="shared" si="12"/>
        <v>31</v>
      </c>
      <c r="P57" s="197">
        <f t="shared" si="13"/>
        <v>0.12109360004269636</v>
      </c>
      <c r="Q57" s="98">
        <f t="shared" si="14"/>
        <v>88.273206400150812</v>
      </c>
      <c r="R57" s="197">
        <f t="shared" si="15"/>
        <v>0.34481678549374989</v>
      </c>
      <c r="S57" s="208">
        <f t="shared" si="16"/>
        <v>119.27320640015081</v>
      </c>
      <c r="T57" s="213">
        <f t="shared" si="2"/>
        <v>21921.168446400148</v>
      </c>
      <c r="U57" s="84">
        <f t="shared" si="17"/>
        <v>9.1769999999999996</v>
      </c>
      <c r="V57" s="199">
        <f t="shared" si="18"/>
        <v>3.584761185780079E-2</v>
      </c>
      <c r="W57" s="86">
        <f t="shared" si="19"/>
        <v>127.55011061965631</v>
      </c>
      <c r="X57" s="199">
        <f t="shared" si="20"/>
        <v>0.49824200260575285</v>
      </c>
      <c r="Y57" s="216">
        <f t="shared" si="21"/>
        <v>136.72711061965632</v>
      </c>
      <c r="Z57" s="98">
        <f t="shared" si="22"/>
        <v>256.00031701980714</v>
      </c>
      <c r="AA57" s="83">
        <f t="shared" si="3"/>
        <v>1.0905696388336335E-2</v>
      </c>
      <c r="AB57" s="51">
        <f t="shared" si="4"/>
        <v>1385.1044429801948</v>
      </c>
      <c r="AC57" s="30">
        <f t="shared" si="5"/>
        <v>5.9005897715778938E-2</v>
      </c>
      <c r="AD57" s="32">
        <f t="shared" si="6"/>
        <v>0.99152660075259713</v>
      </c>
      <c r="AE57" s="130">
        <f t="shared" si="7"/>
        <v>0.92220374432757035</v>
      </c>
      <c r="AF57" s="141">
        <f t="shared" si="8"/>
        <v>317.86125510208296</v>
      </c>
      <c r="AG57" s="48">
        <f t="shared" si="23"/>
        <v>-317.86125510208296</v>
      </c>
      <c r="AH57" s="140">
        <f t="shared" si="24"/>
        <v>1.3540992378890813</v>
      </c>
      <c r="AI57" s="173">
        <f t="shared" si="25"/>
        <v>1.3540992378890813E-2</v>
      </c>
      <c r="AJ57" s="170">
        <f t="shared" si="26"/>
        <v>-1.3540992378890813E-2</v>
      </c>
      <c r="AK57" s="137">
        <f t="shared" si="9"/>
        <v>573.86157212189005</v>
      </c>
      <c r="AL57" s="8">
        <f t="shared" si="10"/>
        <v>2.4446688767227148E-2</v>
      </c>
      <c r="AS57" s="120"/>
      <c r="AT57" s="120"/>
      <c r="AU57" s="120"/>
      <c r="AV57" s="120"/>
      <c r="AW57" s="120"/>
      <c r="AX57" s="120"/>
      <c r="AY57" s="120"/>
      <c r="AZ57" s="120"/>
      <c r="BA57" s="120"/>
      <c r="BB57" s="120"/>
      <c r="BC57" s="120"/>
      <c r="BD57" s="120"/>
      <c r="BE57" s="120"/>
      <c r="BF57" s="120"/>
      <c r="BG57" s="120"/>
      <c r="BH57" s="120"/>
      <c r="BI57" s="120"/>
      <c r="BJ57" s="120"/>
      <c r="BK57" s="120"/>
      <c r="BL57" s="120"/>
      <c r="BM57" s="120"/>
      <c r="BN57" s="120"/>
      <c r="BO57" s="120"/>
    </row>
    <row r="58" spans="1:74" ht="15.75" x14ac:dyDescent="0.25">
      <c r="A58" s="13" t="s">
        <v>16</v>
      </c>
      <c r="B58" s="270">
        <v>0.83333333333333404</v>
      </c>
      <c r="C58" s="271"/>
      <c r="D58" s="272"/>
      <c r="E58" s="249">
        <v>112.5</v>
      </c>
      <c r="F58" s="250"/>
      <c r="G58" s="251"/>
      <c r="H58" s="39">
        <v>22880</v>
      </c>
      <c r="I58" s="44">
        <v>22420.987999999998</v>
      </c>
      <c r="J58" s="45">
        <v>8.6669999999999997E-2</v>
      </c>
      <c r="K58" s="41">
        <f t="shared" si="11"/>
        <v>22421.074669999998</v>
      </c>
      <c r="L58" s="116">
        <v>18355.745220000001</v>
      </c>
      <c r="M58" s="29">
        <f t="shared" si="0"/>
        <v>458.92533000000185</v>
      </c>
      <c r="N58" s="81">
        <f t="shared" si="1"/>
        <v>2.0057925262237843E-2</v>
      </c>
      <c r="O58" s="107">
        <f t="shared" si="12"/>
        <v>31</v>
      </c>
      <c r="P58" s="197">
        <f t="shared" si="13"/>
        <v>0.11575166333996033</v>
      </c>
      <c r="Q58" s="98">
        <f t="shared" si="14"/>
        <v>93.09344247365101</v>
      </c>
      <c r="R58" s="197">
        <f t="shared" si="15"/>
        <v>0.34760389717316181</v>
      </c>
      <c r="S58" s="208">
        <f t="shared" si="16"/>
        <v>124.09344247365101</v>
      </c>
      <c r="T58" s="213">
        <f t="shared" si="2"/>
        <v>22514.16811247365</v>
      </c>
      <c r="U58" s="84">
        <f t="shared" si="17"/>
        <v>9.1769999999999996</v>
      </c>
      <c r="V58" s="199">
        <f t="shared" si="18"/>
        <v>3.4266226273252126E-2</v>
      </c>
      <c r="W58" s="86">
        <f t="shared" si="19"/>
        <v>134.54428351394554</v>
      </c>
      <c r="X58" s="199">
        <f t="shared" si="20"/>
        <v>0.50237821321362575</v>
      </c>
      <c r="Y58" s="216">
        <f t="shared" si="21"/>
        <v>143.72128351394554</v>
      </c>
      <c r="Z58" s="98">
        <f t="shared" si="22"/>
        <v>267.81472598759655</v>
      </c>
      <c r="AA58" s="83">
        <f t="shared" si="3"/>
        <v>1.1705189072884464E-2</v>
      </c>
      <c r="AB58" s="51">
        <f t="shared" si="4"/>
        <v>191.1106040124053</v>
      </c>
      <c r="AC58" s="30">
        <f t="shared" si="5"/>
        <v>8.352736189353378E-3</v>
      </c>
      <c r="AD58" s="32">
        <f t="shared" si="6"/>
        <v>0.99152660075259713</v>
      </c>
      <c r="AE58" s="130">
        <f t="shared" si="7"/>
        <v>0.97163487837214901</v>
      </c>
      <c r="AF58" s="141">
        <f t="shared" si="8"/>
        <v>317.62840876325458</v>
      </c>
      <c r="AG58" s="48">
        <f t="shared" si="23"/>
        <v>-317.62840876325458</v>
      </c>
      <c r="AH58" s="140">
        <f t="shared" si="24"/>
        <v>1.3882360522869519</v>
      </c>
      <c r="AI58" s="173">
        <f t="shared" si="25"/>
        <v>1.3882360522869518E-2</v>
      </c>
      <c r="AJ58" s="170">
        <f t="shared" si="26"/>
        <v>-1.3882360522869518E-2</v>
      </c>
      <c r="AK58" s="137">
        <f t="shared" si="9"/>
        <v>585.44313475085119</v>
      </c>
      <c r="AL58" s="8">
        <f t="shared" si="10"/>
        <v>2.5587549595753985E-2</v>
      </c>
      <c r="AU58" s="220"/>
      <c r="AV58" s="220"/>
      <c r="AW58" s="220"/>
      <c r="AX58" s="220"/>
      <c r="AY58" s="220"/>
      <c r="AZ58" s="220"/>
      <c r="BA58" s="220"/>
      <c r="BB58" s="220"/>
      <c r="BC58" s="220"/>
      <c r="BD58" s="220"/>
      <c r="BE58" s="220"/>
      <c r="BF58" s="220"/>
      <c r="BG58" s="220"/>
      <c r="BH58" s="220"/>
      <c r="BI58" s="220"/>
      <c r="BJ58" s="220"/>
      <c r="BK58" s="220"/>
      <c r="BL58" s="220"/>
      <c r="BM58" s="220"/>
      <c r="BN58" s="220"/>
      <c r="BO58" s="220"/>
      <c r="BP58" s="220"/>
    </row>
    <row r="59" spans="1:74" x14ac:dyDescent="0.2">
      <c r="A59" s="13" t="s">
        <v>16</v>
      </c>
      <c r="B59" s="270">
        <v>0.875000000000001</v>
      </c>
      <c r="C59" s="271"/>
      <c r="D59" s="272"/>
      <c r="E59" s="249">
        <v>112.5</v>
      </c>
      <c r="F59" s="250"/>
      <c r="G59" s="251"/>
      <c r="H59" s="39">
        <v>22088</v>
      </c>
      <c r="I59" s="44">
        <v>21643.13</v>
      </c>
      <c r="J59" s="45">
        <v>9.5119999999999996E-2</v>
      </c>
      <c r="K59" s="41">
        <f t="shared" si="11"/>
        <v>21643.225120000003</v>
      </c>
      <c r="L59" s="116">
        <v>17944.140180000002</v>
      </c>
      <c r="M59" s="29">
        <f t="shared" si="0"/>
        <v>444.77487999999721</v>
      </c>
      <c r="N59" s="81">
        <f t="shared" si="1"/>
        <v>2.0136494023904255E-2</v>
      </c>
      <c r="O59" s="107">
        <f t="shared" si="12"/>
        <v>31</v>
      </c>
      <c r="P59" s="197">
        <f t="shared" si="13"/>
        <v>0.12289007260580911</v>
      </c>
      <c r="Q59" s="98">
        <f t="shared" si="14"/>
        <v>86.746146962036846</v>
      </c>
      <c r="R59" s="197">
        <f t="shared" si="15"/>
        <v>0.3438787193044805</v>
      </c>
      <c r="S59" s="208">
        <f t="shared" si="16"/>
        <v>117.74614696203685</v>
      </c>
      <c r="T59" s="213">
        <f t="shared" si="2"/>
        <v>21729.971266962038</v>
      </c>
      <c r="U59" s="84">
        <f t="shared" si="17"/>
        <v>9.1769999999999996</v>
      </c>
      <c r="V59" s="199">
        <f t="shared" si="18"/>
        <v>3.6379425687210004E-2</v>
      </c>
      <c r="W59" s="86">
        <f t="shared" si="19"/>
        <v>125.33482101425194</v>
      </c>
      <c r="X59" s="199">
        <f t="shared" si="20"/>
        <v>0.49685178240250033</v>
      </c>
      <c r="Y59" s="216">
        <f t="shared" si="21"/>
        <v>134.51182101425195</v>
      </c>
      <c r="Z59" s="98">
        <f t="shared" si="22"/>
        <v>252.2579679762888</v>
      </c>
      <c r="AA59" s="83">
        <f t="shared" si="3"/>
        <v>1.1420588915985548E-2</v>
      </c>
      <c r="AB59" s="51">
        <f t="shared" si="4"/>
        <v>192.51691202370841</v>
      </c>
      <c r="AC59" s="30">
        <f t="shared" si="5"/>
        <v>8.7159051079187082E-3</v>
      </c>
      <c r="AD59" s="32">
        <f t="shared" si="6"/>
        <v>0.99152660075259713</v>
      </c>
      <c r="AE59" s="130">
        <f t="shared" si="7"/>
        <v>0.97155646136121687</v>
      </c>
      <c r="AF59" s="141">
        <f t="shared" si="8"/>
        <v>306.62145658059831</v>
      </c>
      <c r="AG59" s="48">
        <f t="shared" si="23"/>
        <v>-306.62145658059831</v>
      </c>
      <c r="AH59" s="140">
        <f t="shared" si="24"/>
        <v>1.3881811688726835</v>
      </c>
      <c r="AI59" s="173">
        <f t="shared" si="25"/>
        <v>1.3881811688726835E-2</v>
      </c>
      <c r="AJ59" s="170">
        <f t="shared" si="26"/>
        <v>-1.3881811688726835E-2</v>
      </c>
      <c r="AK59" s="137">
        <f t="shared" si="9"/>
        <v>558.8794245568871</v>
      </c>
      <c r="AL59" s="8">
        <f t="shared" si="10"/>
        <v>2.5302400604712384E-2</v>
      </c>
    </row>
    <row r="60" spans="1:74" x14ac:dyDescent="0.2">
      <c r="A60" s="13" t="s">
        <v>16</v>
      </c>
      <c r="B60" s="270">
        <v>0.91666666666666696</v>
      </c>
      <c r="C60" s="271"/>
      <c r="D60" s="272"/>
      <c r="E60" s="249">
        <v>112.5</v>
      </c>
      <c r="F60" s="250"/>
      <c r="G60" s="251"/>
      <c r="H60" s="39">
        <v>21406</v>
      </c>
      <c r="I60" s="44">
        <v>20976.873599999999</v>
      </c>
      <c r="J60" s="45">
        <v>0.10066</v>
      </c>
      <c r="K60" s="41">
        <f t="shared" si="11"/>
        <v>20976.974259999999</v>
      </c>
      <c r="L60" s="116">
        <v>17585.204519999999</v>
      </c>
      <c r="M60" s="29">
        <f t="shared" si="0"/>
        <v>429.02574000000095</v>
      </c>
      <c r="N60" s="81">
        <f t="shared" si="1"/>
        <v>2.0042312435765718E-2</v>
      </c>
      <c r="O60" s="107">
        <f t="shared" si="12"/>
        <v>31</v>
      </c>
      <c r="P60" s="197">
        <f t="shared" si="13"/>
        <v>0.12950506294836245</v>
      </c>
      <c r="Q60" s="98">
        <f t="shared" si="14"/>
        <v>81.487675760130074</v>
      </c>
      <c r="R60" s="197">
        <f t="shared" si="15"/>
        <v>0.34042150254294817</v>
      </c>
      <c r="S60" s="208">
        <f t="shared" si="16"/>
        <v>112.48767576013007</v>
      </c>
      <c r="T60" s="213">
        <f t="shared" si="2"/>
        <v>21058.46193576013</v>
      </c>
      <c r="U60" s="84">
        <f t="shared" si="17"/>
        <v>9.1769999999999996</v>
      </c>
      <c r="V60" s="199">
        <f t="shared" si="18"/>
        <v>3.8337676215391032E-2</v>
      </c>
      <c r="W60" s="86">
        <f t="shared" si="19"/>
        <v>117.70820506971543</v>
      </c>
      <c r="X60" s="199">
        <f t="shared" si="20"/>
        <v>0.49173575829329846</v>
      </c>
      <c r="Y60" s="216">
        <f t="shared" si="21"/>
        <v>126.88520506971543</v>
      </c>
      <c r="Z60" s="98">
        <f t="shared" si="22"/>
        <v>239.37288082984549</v>
      </c>
      <c r="AA60" s="83">
        <f t="shared" si="3"/>
        <v>1.1182513352791062E-2</v>
      </c>
      <c r="AB60" s="51">
        <f t="shared" si="4"/>
        <v>189.65285917015547</v>
      </c>
      <c r="AC60" s="30">
        <f t="shared" si="5"/>
        <v>8.8597990829746547E-3</v>
      </c>
      <c r="AD60" s="32">
        <f t="shared" si="6"/>
        <v>0.99152660075259713</v>
      </c>
      <c r="AE60" s="130">
        <f t="shared" si="7"/>
        <v>0.97164945225753974</v>
      </c>
      <c r="AF60" s="141">
        <f t="shared" si="8"/>
        <v>297.16799284808832</v>
      </c>
      <c r="AG60" s="48">
        <f t="shared" si="23"/>
        <v>-297.16799284808832</v>
      </c>
      <c r="AH60" s="140">
        <f t="shared" si="24"/>
        <v>1.3882462526772321</v>
      </c>
      <c r="AI60" s="173">
        <f t="shared" si="25"/>
        <v>1.3882462526772322E-2</v>
      </c>
      <c r="AJ60" s="170">
        <f t="shared" si="26"/>
        <v>-1.3882462526772322E-2</v>
      </c>
      <c r="AK60" s="137">
        <f t="shared" si="9"/>
        <v>536.54087367793386</v>
      </c>
      <c r="AL60" s="8">
        <f t="shared" si="10"/>
        <v>2.5064975879563387E-2</v>
      </c>
    </row>
    <row r="61" spans="1:74" x14ac:dyDescent="0.2">
      <c r="A61" s="13" t="s">
        <v>16</v>
      </c>
      <c r="B61" s="270">
        <v>0.95833333333333404</v>
      </c>
      <c r="C61" s="271"/>
      <c r="D61" s="272"/>
      <c r="E61" s="249">
        <v>112.5</v>
      </c>
      <c r="F61" s="250"/>
      <c r="G61" s="251"/>
      <c r="H61" s="39">
        <v>20834</v>
      </c>
      <c r="I61" s="44">
        <v>20418.056999999997</v>
      </c>
      <c r="J61" s="45">
        <v>0.10083</v>
      </c>
      <c r="K61" s="41">
        <f t="shared" si="11"/>
        <v>20418.157829999996</v>
      </c>
      <c r="L61" s="116">
        <v>17341.174340000001</v>
      </c>
      <c r="M61" s="29">
        <f t="shared" si="0"/>
        <v>415.84217000000353</v>
      </c>
      <c r="N61" s="81">
        <f t="shared" si="1"/>
        <v>1.9959785446865871E-2</v>
      </c>
      <c r="O61" s="107">
        <f t="shared" si="12"/>
        <v>31</v>
      </c>
      <c r="P61" s="197">
        <f t="shared" si="13"/>
        <v>0.13544316579375218</v>
      </c>
      <c r="Q61" s="98">
        <f t="shared" si="14"/>
        <v>77.203920216812989</v>
      </c>
      <c r="R61" s="197">
        <f t="shared" si="15"/>
        <v>0.3373143021243038</v>
      </c>
      <c r="S61" s="208">
        <f t="shared" si="16"/>
        <v>108.20392021681299</v>
      </c>
      <c r="T61" s="213">
        <f t="shared" si="2"/>
        <v>20495.361750216809</v>
      </c>
      <c r="U61" s="84">
        <f t="shared" si="17"/>
        <v>9.1769999999999996</v>
      </c>
      <c r="V61" s="199">
        <f t="shared" si="18"/>
        <v>4.009554620933109E-2</v>
      </c>
      <c r="W61" s="86">
        <f t="shared" si="19"/>
        <v>111.49736846115282</v>
      </c>
      <c r="X61" s="199">
        <f t="shared" si="20"/>
        <v>0.48714698587261279</v>
      </c>
      <c r="Y61" s="216">
        <f t="shared" si="21"/>
        <v>120.67436846115282</v>
      </c>
      <c r="Z61" s="98">
        <f t="shared" si="22"/>
        <v>228.87828867796583</v>
      </c>
      <c r="AA61" s="83">
        <f t="shared" si="3"/>
        <v>1.0985806310740417E-2</v>
      </c>
      <c r="AB61" s="51">
        <f t="shared" si="4"/>
        <v>186.96388132203771</v>
      </c>
      <c r="AC61" s="30">
        <f t="shared" si="5"/>
        <v>8.9739791361254546E-3</v>
      </c>
      <c r="AD61" s="32">
        <f t="shared" si="6"/>
        <v>0.99152660075259713</v>
      </c>
      <c r="AE61" s="130">
        <f t="shared" si="7"/>
        <v>0.97173114386016934</v>
      </c>
      <c r="AF61" s="141">
        <f t="shared" si="8"/>
        <v>289.23913677112694</v>
      </c>
      <c r="AG61" s="48">
        <f t="shared" si="23"/>
        <v>-289.23913677112694</v>
      </c>
      <c r="AH61" s="140">
        <f t="shared" si="24"/>
        <v>1.388303430791624</v>
      </c>
      <c r="AI61" s="173">
        <f t="shared" si="25"/>
        <v>1.388303430791624E-2</v>
      </c>
      <c r="AJ61" s="170">
        <f t="shared" si="26"/>
        <v>-1.388303430791624E-2</v>
      </c>
      <c r="AK61" s="137">
        <f t="shared" si="9"/>
        <v>518.11742544909271</v>
      </c>
      <c r="AL61" s="8">
        <f t="shared" si="10"/>
        <v>2.4868840618656653E-2</v>
      </c>
    </row>
    <row r="62" spans="1:74" x14ac:dyDescent="0.2">
      <c r="A62" s="13" t="s">
        <v>17</v>
      </c>
      <c r="B62" s="270">
        <v>0</v>
      </c>
      <c r="C62" s="271"/>
      <c r="D62" s="272"/>
      <c r="E62" s="249">
        <v>112.5</v>
      </c>
      <c r="F62" s="250"/>
      <c r="G62" s="251"/>
      <c r="H62" s="39">
        <v>20086</v>
      </c>
      <c r="I62" s="44">
        <v>19697.820599999999</v>
      </c>
      <c r="J62" s="45">
        <v>0.1008</v>
      </c>
      <c r="K62" s="41">
        <f t="shared" si="11"/>
        <v>19697.921399999999</v>
      </c>
      <c r="L62" s="116">
        <v>16976.586739999999</v>
      </c>
      <c r="M62" s="29">
        <f t="shared" si="0"/>
        <v>388.07860000000073</v>
      </c>
      <c r="N62" s="81">
        <f t="shared" si="1"/>
        <v>1.9320850343522888E-2</v>
      </c>
      <c r="O62" s="107">
        <f t="shared" si="12"/>
        <v>31</v>
      </c>
      <c r="P62" s="197">
        <f t="shared" si="13"/>
        <v>0.14366957457182086</v>
      </c>
      <c r="Q62" s="98">
        <f t="shared" si="14"/>
        <v>71.853353237144034</v>
      </c>
      <c r="R62" s="197">
        <f t="shared" si="15"/>
        <v>0.33300453842384681</v>
      </c>
      <c r="S62" s="208">
        <f t="shared" si="16"/>
        <v>102.85335323714403</v>
      </c>
      <c r="T62" s="213">
        <f t="shared" si="2"/>
        <v>19769.774753237143</v>
      </c>
      <c r="U62" s="84">
        <f t="shared" si="17"/>
        <v>9.1769999999999996</v>
      </c>
      <c r="V62" s="199">
        <f t="shared" si="18"/>
        <v>4.2530828575664516E-2</v>
      </c>
      <c r="W62" s="86">
        <f t="shared" si="19"/>
        <v>103.74254156253399</v>
      </c>
      <c r="X62" s="199">
        <f t="shared" si="20"/>
        <v>0.48079505842866782</v>
      </c>
      <c r="Y62" s="216">
        <f t="shared" si="21"/>
        <v>112.91954156253399</v>
      </c>
      <c r="Z62" s="98">
        <f t="shared" si="22"/>
        <v>215.77289479967803</v>
      </c>
      <c r="AA62" s="83">
        <f t="shared" si="3"/>
        <v>1.0742452195543066E-2</v>
      </c>
      <c r="AB62" s="51">
        <f t="shared" si="4"/>
        <v>172.30570520032271</v>
      </c>
      <c r="AC62" s="30">
        <f t="shared" si="5"/>
        <v>8.5783981479798221E-3</v>
      </c>
      <c r="AD62" s="32">
        <f t="shared" si="6"/>
        <v>0.99152660075259713</v>
      </c>
      <c r="AE62" s="130">
        <f t="shared" si="7"/>
        <v>0.97236448779012652</v>
      </c>
      <c r="AF62" s="141">
        <f t="shared" si="8"/>
        <v>278.94368388273409</v>
      </c>
      <c r="AG62" s="48">
        <f t="shared" si="23"/>
        <v>-278.94368388273409</v>
      </c>
      <c r="AH62" s="140">
        <f t="shared" si="24"/>
        <v>1.388746808138674</v>
      </c>
      <c r="AI62" s="173">
        <f t="shared" si="25"/>
        <v>1.3887468081386739E-2</v>
      </c>
      <c r="AJ62" s="170">
        <f t="shared" si="26"/>
        <v>-1.3887468081386739E-2</v>
      </c>
      <c r="AK62" s="137">
        <f t="shared" si="9"/>
        <v>494.71657868241209</v>
      </c>
      <c r="AL62" s="8">
        <f t="shared" si="10"/>
        <v>2.4629920276929805E-2</v>
      </c>
    </row>
    <row r="63" spans="1:74" ht="15.75" x14ac:dyDescent="0.25">
      <c r="A63" s="13" t="s">
        <v>17</v>
      </c>
      <c r="B63" s="270">
        <v>4.1666666666666699E-2</v>
      </c>
      <c r="C63" s="271"/>
      <c r="D63" s="272"/>
      <c r="E63" s="249">
        <v>112.5</v>
      </c>
      <c r="F63" s="250"/>
      <c r="G63" s="251"/>
      <c r="H63" s="39">
        <v>19910</v>
      </c>
      <c r="I63" s="44">
        <v>19506.785800000001</v>
      </c>
      <c r="J63" s="45">
        <v>0.10083</v>
      </c>
      <c r="K63" s="41">
        <f t="shared" si="11"/>
        <v>19506.886630000001</v>
      </c>
      <c r="L63" s="116">
        <v>16923.024279999998</v>
      </c>
      <c r="M63" s="29">
        <f t="shared" si="0"/>
        <v>403.11336999999912</v>
      </c>
      <c r="N63" s="81">
        <f t="shared" si="1"/>
        <v>2.0246779005524816E-2</v>
      </c>
      <c r="O63" s="107">
        <f t="shared" si="12"/>
        <v>31</v>
      </c>
      <c r="P63" s="197">
        <f t="shared" si="13"/>
        <v>0.14596732088170136</v>
      </c>
      <c r="Q63" s="98">
        <f t="shared" si="14"/>
        <v>70.466412221420882</v>
      </c>
      <c r="R63" s="197">
        <f t="shared" si="15"/>
        <v>0.33179978722923825</v>
      </c>
      <c r="S63" s="208">
        <f t="shared" si="16"/>
        <v>101.46641222142088</v>
      </c>
      <c r="T63" s="213">
        <f t="shared" si="2"/>
        <v>19577.353042221421</v>
      </c>
      <c r="U63" s="84">
        <f t="shared" si="17"/>
        <v>9.1769999999999996</v>
      </c>
      <c r="V63" s="199">
        <f t="shared" si="18"/>
        <v>4.3211035604237856E-2</v>
      </c>
      <c r="W63" s="86">
        <f t="shared" si="19"/>
        <v>101.73289100006406</v>
      </c>
      <c r="X63" s="199">
        <f t="shared" si="20"/>
        <v>0.47902185628482258</v>
      </c>
      <c r="Y63" s="216">
        <f t="shared" si="21"/>
        <v>110.90989100006405</v>
      </c>
      <c r="Z63" s="98">
        <f t="shared" si="22"/>
        <v>212.37630322148493</v>
      </c>
      <c r="AA63" s="83">
        <f t="shared" si="3"/>
        <v>1.0666815832319685E-2</v>
      </c>
      <c r="AB63" s="51">
        <f t="shared" si="4"/>
        <v>190.73706677851419</v>
      </c>
      <c r="AC63" s="30">
        <f t="shared" si="5"/>
        <v>9.5799631732051329E-3</v>
      </c>
      <c r="AD63" s="32">
        <f t="shared" si="6"/>
        <v>0.99152660075259713</v>
      </c>
      <c r="AE63" s="130">
        <f t="shared" si="7"/>
        <v>0.97144635941150337</v>
      </c>
      <c r="AF63" s="141">
        <f t="shared" si="8"/>
        <v>276.37152894752245</v>
      </c>
      <c r="AG63" s="48">
        <f t="shared" si="23"/>
        <v>-276.37152894752245</v>
      </c>
      <c r="AH63" s="140">
        <f t="shared" si="24"/>
        <v>1.3881041132472247</v>
      </c>
      <c r="AI63" s="173">
        <f t="shared" si="25"/>
        <v>1.3881041132472247E-2</v>
      </c>
      <c r="AJ63" s="170">
        <f t="shared" si="26"/>
        <v>-1.3881041132472247E-2</v>
      </c>
      <c r="AK63" s="137">
        <f t="shared" si="9"/>
        <v>488.74783216900738</v>
      </c>
      <c r="AL63" s="8">
        <f t="shared" si="10"/>
        <v>2.4547856964791934E-2</v>
      </c>
      <c r="BP63" s="220"/>
    </row>
    <row r="64" spans="1:74" ht="15" customHeight="1" x14ac:dyDescent="0.2">
      <c r="A64" s="13" t="s">
        <v>17</v>
      </c>
      <c r="B64" s="270">
        <v>8.3333333333333398E-2</v>
      </c>
      <c r="C64" s="271"/>
      <c r="D64" s="272"/>
      <c r="E64" s="249">
        <v>112.5</v>
      </c>
      <c r="F64" s="250"/>
      <c r="G64" s="251"/>
      <c r="H64" s="39">
        <v>20064</v>
      </c>
      <c r="I64" s="44">
        <v>19678.02</v>
      </c>
      <c r="J64" s="45">
        <v>0.10083</v>
      </c>
      <c r="K64" s="41">
        <f t="shared" si="11"/>
        <v>19678.12083</v>
      </c>
      <c r="L64" s="116">
        <v>16669.535520000001</v>
      </c>
      <c r="M64" s="29">
        <f t="shared" si="0"/>
        <v>385.87917000000016</v>
      </c>
      <c r="N64" s="81">
        <f t="shared" si="1"/>
        <v>1.9232414772727281E-2</v>
      </c>
      <c r="O64" s="107">
        <f t="shared" si="12"/>
        <v>31</v>
      </c>
      <c r="P64" s="197">
        <f t="shared" si="13"/>
        <v>0.14390540164787263</v>
      </c>
      <c r="Q64" s="98">
        <f t="shared" si="14"/>
        <v>71.708970259274039</v>
      </c>
      <c r="R64" s="197">
        <f t="shared" si="15"/>
        <v>0.33288090861019948</v>
      </c>
      <c r="S64" s="208">
        <f t="shared" si="16"/>
        <v>102.70897025927404</v>
      </c>
      <c r="T64" s="213">
        <f t="shared" si="2"/>
        <v>19749.829800259275</v>
      </c>
      <c r="U64" s="84">
        <f t="shared" si="17"/>
        <v>9.1769999999999996</v>
      </c>
      <c r="V64" s="199">
        <f t="shared" si="18"/>
        <v>4.2600640997500869E-2</v>
      </c>
      <c r="W64" s="86">
        <f t="shared" si="19"/>
        <v>103.53332356164194</v>
      </c>
      <c r="X64" s="199">
        <f t="shared" si="20"/>
        <v>0.48061304874442701</v>
      </c>
      <c r="Y64" s="216">
        <f t="shared" si="21"/>
        <v>112.71032356164193</v>
      </c>
      <c r="Z64" s="98">
        <f t="shared" si="22"/>
        <v>215.41929382091598</v>
      </c>
      <c r="AA64" s="83">
        <f t="shared" si="3"/>
        <v>1.0736607546895732E-2</v>
      </c>
      <c r="AB64" s="51">
        <f t="shared" si="4"/>
        <v>170.45987617908418</v>
      </c>
      <c r="AC64" s="30">
        <f t="shared" si="5"/>
        <v>8.4958072258315472E-3</v>
      </c>
      <c r="AD64" s="32">
        <f t="shared" si="6"/>
        <v>0.99152660075259713</v>
      </c>
      <c r="AE64" s="130">
        <f t="shared" si="7"/>
        <v>0.9724521670724493</v>
      </c>
      <c r="AF64" s="141">
        <f t="shared" si="8"/>
        <v>278.65047730988067</v>
      </c>
      <c r="AG64" s="48">
        <f t="shared" si="23"/>
        <v>-278.65047730988067</v>
      </c>
      <c r="AH64" s="140">
        <f t="shared" si="24"/>
        <v>1.3888082003084166</v>
      </c>
      <c r="AI64" s="173">
        <f t="shared" si="25"/>
        <v>1.3888082003084166E-2</v>
      </c>
      <c r="AJ64" s="170">
        <f t="shared" si="26"/>
        <v>-1.3888082003084166E-2</v>
      </c>
      <c r="AK64" s="137">
        <f t="shared" si="9"/>
        <v>494.06977113079665</v>
      </c>
      <c r="AL64" s="8">
        <f t="shared" si="10"/>
        <v>2.4624689549979897E-2</v>
      </c>
    </row>
    <row r="65" spans="1:68" ht="15.75" x14ac:dyDescent="0.25">
      <c r="A65" s="13" t="s">
        <v>17</v>
      </c>
      <c r="B65" s="270">
        <v>0.125</v>
      </c>
      <c r="C65" s="271"/>
      <c r="D65" s="272"/>
      <c r="E65" s="249">
        <v>112.5</v>
      </c>
      <c r="F65" s="250"/>
      <c r="G65" s="251"/>
      <c r="H65" s="39">
        <v>20042</v>
      </c>
      <c r="I65" s="44">
        <v>19624.325000000001</v>
      </c>
      <c r="J65" s="45">
        <v>0.10083</v>
      </c>
      <c r="K65" s="41">
        <f t="shared" si="11"/>
        <v>19624.42583</v>
      </c>
      <c r="L65" s="116">
        <v>16633.176459999999</v>
      </c>
      <c r="M65" s="29">
        <f t="shared" si="0"/>
        <v>417.57416999999987</v>
      </c>
      <c r="N65" s="81">
        <f t="shared" si="1"/>
        <v>2.0834955094301961E-2</v>
      </c>
      <c r="O65" s="107">
        <f t="shared" si="12"/>
        <v>31</v>
      </c>
      <c r="P65" s="197">
        <f t="shared" si="13"/>
        <v>0.14454761504674166</v>
      </c>
      <c r="Q65" s="98">
        <f t="shared" si="14"/>
        <v>71.318164658735384</v>
      </c>
      <c r="R65" s="197">
        <f t="shared" si="15"/>
        <v>0.33254421325583927</v>
      </c>
      <c r="S65" s="208">
        <f t="shared" si="16"/>
        <v>102.31816465873538</v>
      </c>
      <c r="T65" s="213">
        <f t="shared" si="2"/>
        <v>19695.743994658736</v>
      </c>
      <c r="U65" s="84">
        <f t="shared" si="17"/>
        <v>9.1769999999999996</v>
      </c>
      <c r="V65" s="199">
        <f t="shared" si="18"/>
        <v>4.2790756880127352E-2</v>
      </c>
      <c r="W65" s="86">
        <f t="shared" si="19"/>
        <v>102.96703860885698</v>
      </c>
      <c r="X65" s="199">
        <f t="shared" si="20"/>
        <v>0.4801174148172917</v>
      </c>
      <c r="Y65" s="216">
        <f t="shared" si="21"/>
        <v>112.14403860885699</v>
      </c>
      <c r="Z65" s="98">
        <f t="shared" si="22"/>
        <v>214.46220326759237</v>
      </c>
      <c r="AA65" s="83">
        <f t="shared" si="3"/>
        <v>1.0700638821853726E-2</v>
      </c>
      <c r="AB65" s="51">
        <f t="shared" si="4"/>
        <v>203.1119667324075</v>
      </c>
      <c r="AC65" s="30">
        <f t="shared" si="5"/>
        <v>1.0134316272448233E-2</v>
      </c>
      <c r="AD65" s="32">
        <f t="shared" si="6"/>
        <v>0.99152660075259713</v>
      </c>
      <c r="AE65" s="130">
        <f t="shared" si="7"/>
        <v>0.97086320024519568</v>
      </c>
      <c r="AF65" s="141">
        <f t="shared" si="8"/>
        <v>278.12204424777138</v>
      </c>
      <c r="AG65" s="48">
        <f t="shared" si="23"/>
        <v>-278.12204424777138</v>
      </c>
      <c r="AH65" s="140">
        <f t="shared" si="24"/>
        <v>1.3876960595138776</v>
      </c>
      <c r="AI65" s="173">
        <f t="shared" si="25"/>
        <v>1.3876960595138776E-2</v>
      </c>
      <c r="AJ65" s="170">
        <f t="shared" si="26"/>
        <v>-1.3876960595138776E-2</v>
      </c>
      <c r="AK65" s="137">
        <f t="shared" si="9"/>
        <v>492.58424751536376</v>
      </c>
      <c r="AL65" s="8">
        <f t="shared" si="10"/>
        <v>2.4577599416992505E-2</v>
      </c>
      <c r="AS65" s="220"/>
      <c r="AT65" s="220"/>
      <c r="AU65" s="220"/>
      <c r="AV65" s="220"/>
      <c r="AW65" s="220"/>
      <c r="AX65" s="220"/>
      <c r="AY65" s="220"/>
      <c r="AZ65" s="220"/>
      <c r="BA65" s="220"/>
      <c r="BB65" s="220"/>
      <c r="BC65" s="220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</row>
    <row r="66" spans="1:68" ht="15.75" customHeight="1" x14ac:dyDescent="0.3">
      <c r="A66" s="13" t="s">
        <v>17</v>
      </c>
      <c r="B66" s="270">
        <v>0.16666666666666699</v>
      </c>
      <c r="C66" s="271"/>
      <c r="D66" s="272"/>
      <c r="E66" s="249">
        <v>112.5</v>
      </c>
      <c r="F66" s="250"/>
      <c r="G66" s="251"/>
      <c r="H66" s="39">
        <v>20460</v>
      </c>
      <c r="I66" s="44">
        <v>20057.883999999998</v>
      </c>
      <c r="J66" s="45">
        <v>0.10083</v>
      </c>
      <c r="K66" s="41">
        <f t="shared" si="11"/>
        <v>20057.984829999998</v>
      </c>
      <c r="L66" s="116">
        <v>16877.091339999999</v>
      </c>
      <c r="M66" s="29">
        <f t="shared" si="0"/>
        <v>402.0151700000024</v>
      </c>
      <c r="N66" s="81">
        <f t="shared" si="1"/>
        <v>1.9648835288367663E-2</v>
      </c>
      <c r="O66" s="107">
        <f t="shared" si="12"/>
        <v>31</v>
      </c>
      <c r="P66" s="197">
        <f t="shared" si="13"/>
        <v>0.13947290888772881</v>
      </c>
      <c r="Q66" s="98">
        <f t="shared" si="14"/>
        <v>74.504213970464804</v>
      </c>
      <c r="R66" s="197">
        <f t="shared" si="15"/>
        <v>0.33520385312433842</v>
      </c>
      <c r="S66" s="208">
        <f t="shared" si="16"/>
        <v>105.5042139704648</v>
      </c>
      <c r="T66" s="213">
        <f t="shared" si="2"/>
        <v>20132.489043970461</v>
      </c>
      <c r="U66" s="84">
        <f t="shared" si="17"/>
        <v>9.1769999999999996</v>
      </c>
      <c r="V66" s="199">
        <f t="shared" si="18"/>
        <v>4.1288480156860881E-2</v>
      </c>
      <c r="W66" s="86">
        <f t="shared" si="19"/>
        <v>107.58417252802714</v>
      </c>
      <c r="X66" s="199">
        <f t="shared" si="20"/>
        <v>0.48403475783107186</v>
      </c>
      <c r="Y66" s="216">
        <f t="shared" si="21"/>
        <v>116.76117252802715</v>
      </c>
      <c r="Z66" s="98">
        <f t="shared" si="22"/>
        <v>222.26538649849195</v>
      </c>
      <c r="AA66" s="83">
        <f t="shared" si="3"/>
        <v>1.0863410874804103E-2</v>
      </c>
      <c r="AB66" s="51">
        <f t="shared" si="4"/>
        <v>179.74978350151045</v>
      </c>
      <c r="AC66" s="30">
        <f t="shared" si="5"/>
        <v>8.7854244135635601E-3</v>
      </c>
      <c r="AD66" s="32">
        <f t="shared" si="6"/>
        <v>0.99152660075259713</v>
      </c>
      <c r="AE66" s="130">
        <f t="shared" si="7"/>
        <v>0.97203937149608521</v>
      </c>
      <c r="AF66" s="141">
        <f t="shared" si="8"/>
        <v>284.09102618118703</v>
      </c>
      <c r="AG66" s="48">
        <f t="shared" si="23"/>
        <v>-284.09102618118703</v>
      </c>
      <c r="AH66" s="140">
        <f t="shared" si="24"/>
        <v>1.3885191895463687</v>
      </c>
      <c r="AI66" s="173">
        <f t="shared" si="25"/>
        <v>1.3885191895463687E-2</v>
      </c>
      <c r="AJ66" s="170">
        <f t="shared" si="26"/>
        <v>-1.3885191895463687E-2</v>
      </c>
      <c r="AK66" s="137">
        <f t="shared" si="9"/>
        <v>506.35641267967901</v>
      </c>
      <c r="AL66" s="8">
        <f t="shared" si="10"/>
        <v>2.4748602770267792E-2</v>
      </c>
      <c r="AS66" s="224" t="s">
        <v>155</v>
      </c>
      <c r="AT66" s="224"/>
      <c r="AU66" s="224"/>
      <c r="AV66" s="224"/>
      <c r="AW66" s="224"/>
      <c r="AX66" s="224"/>
      <c r="AY66" s="224"/>
      <c r="AZ66" s="224"/>
      <c r="BA66" s="224"/>
      <c r="BB66" s="224"/>
      <c r="BC66" s="224"/>
      <c r="BD66" s="224"/>
      <c r="BE66" s="224"/>
      <c r="BF66" s="224"/>
      <c r="BG66" s="224"/>
      <c r="BH66" s="224"/>
      <c r="BI66" s="224"/>
      <c r="BJ66" s="224"/>
      <c r="BK66" s="224"/>
      <c r="BL66" s="224"/>
      <c r="BM66" s="224"/>
      <c r="BN66" s="224"/>
      <c r="BO66" s="224"/>
    </row>
    <row r="67" spans="1:68" ht="15.75" x14ac:dyDescent="0.25">
      <c r="A67" s="13" t="s">
        <v>17</v>
      </c>
      <c r="B67" s="270">
        <v>0.20833333333333301</v>
      </c>
      <c r="C67" s="271"/>
      <c r="D67" s="272"/>
      <c r="E67" s="249">
        <v>112.5</v>
      </c>
      <c r="F67" s="250"/>
      <c r="G67" s="251"/>
      <c r="H67" s="39">
        <v>20526</v>
      </c>
      <c r="I67" s="44">
        <v>20129.628799999999</v>
      </c>
      <c r="J67" s="45">
        <v>0.10086000000000001</v>
      </c>
      <c r="K67" s="41">
        <f t="shared" si="11"/>
        <v>20129.729659999997</v>
      </c>
      <c r="L67" s="116">
        <v>16906.852879999999</v>
      </c>
      <c r="M67" s="29">
        <f t="shared" si="0"/>
        <v>396.27034000000276</v>
      </c>
      <c r="N67" s="81">
        <f t="shared" si="1"/>
        <v>1.9305775114489075E-2</v>
      </c>
      <c r="O67" s="107">
        <f t="shared" si="12"/>
        <v>31</v>
      </c>
      <c r="P67" s="197">
        <f t="shared" si="13"/>
        <v>0.13865704947143592</v>
      </c>
      <c r="Q67" s="98">
        <f t="shared" si="14"/>
        <v>75.038151145311772</v>
      </c>
      <c r="R67" s="197">
        <f t="shared" si="15"/>
        <v>0.33563124630969615</v>
      </c>
      <c r="S67" s="208">
        <f t="shared" si="16"/>
        <v>106.03815114531177</v>
      </c>
      <c r="T67" s="213">
        <f t="shared" si="2"/>
        <v>20204.76781114531</v>
      </c>
      <c r="U67" s="84">
        <f t="shared" si="17"/>
        <v>9.1769999999999996</v>
      </c>
      <c r="V67" s="199">
        <f t="shared" si="18"/>
        <v>4.10469594515925E-2</v>
      </c>
      <c r="W67" s="86">
        <f t="shared" si="19"/>
        <v>108.3580470308557</v>
      </c>
      <c r="X67" s="199">
        <f t="shared" si="20"/>
        <v>0.48466474476727545</v>
      </c>
      <c r="Y67" s="216">
        <f t="shared" si="21"/>
        <v>117.53504703085571</v>
      </c>
      <c r="Z67" s="98">
        <f t="shared" si="22"/>
        <v>223.57319817616747</v>
      </c>
      <c r="AA67" s="83">
        <f t="shared" si="3"/>
        <v>1.0892195175687784E-2</v>
      </c>
      <c r="AB67" s="51">
        <f t="shared" si="4"/>
        <v>172.6971418238353</v>
      </c>
      <c r="AC67" s="30">
        <f t="shared" si="5"/>
        <v>8.4135799388012911E-3</v>
      </c>
      <c r="AD67" s="32">
        <f t="shared" si="6"/>
        <v>0.99152660075259713</v>
      </c>
      <c r="AE67" s="130">
        <f t="shared" si="7"/>
        <v>0.97237953904684682</v>
      </c>
      <c r="AF67" s="141">
        <f t="shared" si="8"/>
        <v>285.05633297948395</v>
      </c>
      <c r="AG67" s="48">
        <f t="shared" si="23"/>
        <v>-285.05633297948395</v>
      </c>
      <c r="AH67" s="140">
        <f t="shared" si="24"/>
        <v>1.3887573466797425</v>
      </c>
      <c r="AI67" s="173">
        <f t="shared" si="25"/>
        <v>1.3887573466797426E-2</v>
      </c>
      <c r="AJ67" s="170">
        <f t="shared" si="26"/>
        <v>-1.3887573466797426E-2</v>
      </c>
      <c r="AK67" s="137">
        <f t="shared" si="9"/>
        <v>508.62953115565142</v>
      </c>
      <c r="AL67" s="8">
        <f t="shared" si="10"/>
        <v>2.4779768642485211E-2</v>
      </c>
      <c r="AS67" s="225" t="s">
        <v>156</v>
      </c>
      <c r="AT67" s="225"/>
      <c r="AU67" s="225"/>
      <c r="AV67" s="225"/>
      <c r="AW67" s="225"/>
      <c r="AX67" s="225"/>
      <c r="AY67" s="225"/>
      <c r="AZ67" s="225"/>
      <c r="BA67" s="225"/>
      <c r="BB67" s="225"/>
      <c r="BC67" s="225"/>
      <c r="BD67" s="225"/>
      <c r="BE67" s="225"/>
      <c r="BF67" s="225"/>
      <c r="BG67" s="225"/>
      <c r="BH67" s="225"/>
      <c r="BI67" s="225"/>
      <c r="BJ67" s="225"/>
      <c r="BK67" s="225"/>
      <c r="BL67" s="225"/>
      <c r="BM67" s="225"/>
      <c r="BN67" s="225"/>
      <c r="BO67" s="225"/>
    </row>
    <row r="68" spans="1:68" x14ac:dyDescent="0.2">
      <c r="A68" s="13" t="s">
        <v>17</v>
      </c>
      <c r="B68" s="270">
        <v>0.25</v>
      </c>
      <c r="C68" s="271"/>
      <c r="D68" s="272"/>
      <c r="E68" s="249">
        <v>112.5</v>
      </c>
      <c r="F68" s="250"/>
      <c r="G68" s="251"/>
      <c r="H68" s="39">
        <v>19580</v>
      </c>
      <c r="I68" s="44">
        <v>19184.036199999999</v>
      </c>
      <c r="J68" s="45">
        <v>0.10083</v>
      </c>
      <c r="K68" s="41">
        <f t="shared" si="11"/>
        <v>19184.137029999998</v>
      </c>
      <c r="L68" s="116">
        <v>16827.201580000001</v>
      </c>
      <c r="M68" s="29">
        <f t="shared" si="0"/>
        <v>395.86297000000195</v>
      </c>
      <c r="N68" s="81">
        <f t="shared" si="1"/>
        <v>2.0217720633299383E-2</v>
      </c>
      <c r="O68" s="107">
        <f t="shared" si="12"/>
        <v>31</v>
      </c>
      <c r="P68" s="197">
        <f t="shared" si="13"/>
        <v>0.14996601225348993</v>
      </c>
      <c r="Q68" s="98">
        <f t="shared" si="14"/>
        <v>68.153909923299466</v>
      </c>
      <c r="R68" s="197">
        <f t="shared" si="15"/>
        <v>0.32970226098970251</v>
      </c>
      <c r="S68" s="208">
        <f t="shared" si="16"/>
        <v>99.153909923299466</v>
      </c>
      <c r="T68" s="213">
        <f t="shared" si="2"/>
        <v>19252.290939923296</v>
      </c>
      <c r="U68" s="84">
        <f t="shared" si="17"/>
        <v>9.1769999999999996</v>
      </c>
      <c r="V68" s="199">
        <f t="shared" si="18"/>
        <v>4.4394777240331522E-2</v>
      </c>
      <c r="W68" s="86">
        <f t="shared" si="19"/>
        <v>98.38259491805222</v>
      </c>
      <c r="X68" s="199">
        <f t="shared" si="20"/>
        <v>0.47593694951647603</v>
      </c>
      <c r="Y68" s="216">
        <f t="shared" si="21"/>
        <v>107.55959491805223</v>
      </c>
      <c r="Z68" s="98">
        <f t="shared" si="22"/>
        <v>206.71350484135169</v>
      </c>
      <c r="AA68" s="83">
        <f t="shared" si="3"/>
        <v>1.0557380226831036E-2</v>
      </c>
      <c r="AB68" s="51">
        <f t="shared" si="4"/>
        <v>189.14946515865026</v>
      </c>
      <c r="AC68" s="30">
        <f t="shared" si="5"/>
        <v>9.6603404064683485E-3</v>
      </c>
      <c r="AD68" s="32">
        <f t="shared" si="6"/>
        <v>0.99152660075259713</v>
      </c>
      <c r="AE68" s="130">
        <f t="shared" si="7"/>
        <v>0.9714750869305806</v>
      </c>
      <c r="AF68" s="141">
        <f t="shared" si="8"/>
        <v>271.79472187936915</v>
      </c>
      <c r="AG68" s="48">
        <f t="shared" si="23"/>
        <v>-271.79472187936915</v>
      </c>
      <c r="AH68" s="140">
        <f t="shared" si="24"/>
        <v>1.3881242179743061</v>
      </c>
      <c r="AI68" s="173">
        <f t="shared" si="25"/>
        <v>1.3881242179743061E-2</v>
      </c>
      <c r="AJ68" s="170">
        <f t="shared" si="26"/>
        <v>-1.3881242179743061E-2</v>
      </c>
      <c r="AK68" s="137">
        <f t="shared" si="9"/>
        <v>478.50822672072081</v>
      </c>
      <c r="AL68" s="8">
        <f t="shared" si="10"/>
        <v>2.4438622406574097E-2</v>
      </c>
    </row>
    <row r="69" spans="1:68" x14ac:dyDescent="0.2">
      <c r="A69" s="13" t="s">
        <v>17</v>
      </c>
      <c r="B69" s="270">
        <v>0.29166666666666702</v>
      </c>
      <c r="C69" s="271"/>
      <c r="D69" s="272"/>
      <c r="E69" s="249">
        <v>112.5</v>
      </c>
      <c r="F69" s="250"/>
      <c r="G69" s="251"/>
      <c r="H69" s="39">
        <v>20174</v>
      </c>
      <c r="I69" s="44">
        <v>19781.629800000002</v>
      </c>
      <c r="J69" s="45">
        <v>0.10083</v>
      </c>
      <c r="K69" s="41">
        <f t="shared" si="11"/>
        <v>19781.730630000002</v>
      </c>
      <c r="L69" s="116">
        <v>17025.03944</v>
      </c>
      <c r="M69" s="29">
        <f t="shared" si="0"/>
        <v>392.26936999999816</v>
      </c>
      <c r="N69" s="81">
        <f t="shared" si="1"/>
        <v>1.9444303063348774E-2</v>
      </c>
      <c r="O69" s="107">
        <f t="shared" si="12"/>
        <v>31</v>
      </c>
      <c r="P69" s="197">
        <f t="shared" si="13"/>
        <v>0.14267729465106532</v>
      </c>
      <c r="Q69" s="98">
        <f t="shared" si="14"/>
        <v>72.466086429237066</v>
      </c>
      <c r="R69" s="197">
        <f t="shared" si="15"/>
        <v>0.3335246827636717</v>
      </c>
      <c r="S69" s="208">
        <f t="shared" si="16"/>
        <v>103.46608642923707</v>
      </c>
      <c r="T69" s="213">
        <f t="shared" si="2"/>
        <v>19854.19671642924</v>
      </c>
      <c r="U69" s="84">
        <f t="shared" si="17"/>
        <v>9.1769999999999996</v>
      </c>
      <c r="V69" s="199">
        <f t="shared" si="18"/>
        <v>4.2237081710091176E-2</v>
      </c>
      <c r="W69" s="86">
        <f t="shared" si="19"/>
        <v>104.63044735772091</v>
      </c>
      <c r="X69" s="199">
        <f t="shared" si="20"/>
        <v>0.48156094087517176</v>
      </c>
      <c r="Y69" s="216">
        <f t="shared" si="21"/>
        <v>113.80744735772092</v>
      </c>
      <c r="Z69" s="98">
        <f t="shared" si="22"/>
        <v>217.27353378695798</v>
      </c>
      <c r="AA69" s="83">
        <f t="shared" si="3"/>
        <v>1.0769977881776444E-2</v>
      </c>
      <c r="AB69" s="51">
        <f t="shared" si="4"/>
        <v>174.99583621304018</v>
      </c>
      <c r="AC69" s="30">
        <f t="shared" si="5"/>
        <v>8.6743251815723302E-3</v>
      </c>
      <c r="AD69" s="32">
        <f t="shared" si="6"/>
        <v>0.99152660075259713</v>
      </c>
      <c r="AE69" s="130">
        <f t="shared" si="7"/>
        <v>0.97224210136513722</v>
      </c>
      <c r="AF69" s="141">
        <f t="shared" si="8"/>
        <v>280.14849416482485</v>
      </c>
      <c r="AG69" s="48">
        <f t="shared" si="23"/>
        <v>-280.14849416482485</v>
      </c>
      <c r="AH69" s="140">
        <f t="shared" si="24"/>
        <v>1.3886611190880582</v>
      </c>
      <c r="AI69" s="173">
        <f t="shared" si="25"/>
        <v>1.3886611190880582E-2</v>
      </c>
      <c r="AJ69" s="170">
        <f t="shared" si="26"/>
        <v>-1.3886611190880582E-2</v>
      </c>
      <c r="AK69" s="137">
        <f t="shared" si="9"/>
        <v>497.42202795178287</v>
      </c>
      <c r="AL69" s="8">
        <f t="shared" si="10"/>
        <v>2.4656589072657026E-2</v>
      </c>
    </row>
    <row r="70" spans="1:68" x14ac:dyDescent="0.2">
      <c r="A70" s="13" t="s">
        <v>17</v>
      </c>
      <c r="B70" s="270">
        <v>0.33333333333333398</v>
      </c>
      <c r="C70" s="271"/>
      <c r="D70" s="272"/>
      <c r="E70" s="249">
        <v>112.5</v>
      </c>
      <c r="F70" s="250"/>
      <c r="G70" s="251"/>
      <c r="H70" s="39">
        <v>20856</v>
      </c>
      <c r="I70" s="44">
        <v>20462.762999999999</v>
      </c>
      <c r="J70" s="45">
        <v>0.1008</v>
      </c>
      <c r="K70" s="41">
        <f t="shared" si="11"/>
        <v>20462.863799999999</v>
      </c>
      <c r="L70" s="116">
        <v>17665.693059999998</v>
      </c>
      <c r="M70" s="29">
        <f t="shared" si="0"/>
        <v>393.13620000000083</v>
      </c>
      <c r="N70" s="81">
        <f t="shared" si="1"/>
        <v>1.8850028768699695E-2</v>
      </c>
      <c r="O70" s="107">
        <f t="shared" si="12"/>
        <v>31</v>
      </c>
      <c r="P70" s="197">
        <f t="shared" si="13"/>
        <v>0.13495431097156849</v>
      </c>
      <c r="Q70" s="98">
        <f t="shared" si="14"/>
        <v>77.54236942543524</v>
      </c>
      <c r="R70" s="197">
        <f t="shared" si="15"/>
        <v>0.3375702269971752</v>
      </c>
      <c r="S70" s="208">
        <f t="shared" si="16"/>
        <v>108.54236942543524</v>
      </c>
      <c r="T70" s="213">
        <f t="shared" si="2"/>
        <v>20540.406169425434</v>
      </c>
      <c r="U70" s="84">
        <f t="shared" si="17"/>
        <v>9.1769999999999996</v>
      </c>
      <c r="V70" s="199">
        <f t="shared" si="18"/>
        <v>3.9950829412454321E-2</v>
      </c>
      <c r="W70" s="86">
        <f t="shared" si="19"/>
        <v>111.98800173465261</v>
      </c>
      <c r="X70" s="199">
        <f t="shared" si="20"/>
        <v>0.48752463261880191</v>
      </c>
      <c r="Y70" s="216">
        <f t="shared" si="21"/>
        <v>121.16500173465261</v>
      </c>
      <c r="Z70" s="98">
        <f t="shared" si="22"/>
        <v>229.70737116008786</v>
      </c>
      <c r="AA70" s="83">
        <f t="shared" si="3"/>
        <v>1.1013970615654385E-2</v>
      </c>
      <c r="AB70" s="51">
        <f t="shared" si="4"/>
        <v>163.42882883991297</v>
      </c>
      <c r="AC70" s="30">
        <f t="shared" si="5"/>
        <v>7.836058153045309E-3</v>
      </c>
      <c r="AD70" s="32">
        <f t="shared" si="6"/>
        <v>0.99152660075259713</v>
      </c>
      <c r="AE70" s="130">
        <f t="shared" si="7"/>
        <v>0.97283150361507564</v>
      </c>
      <c r="AF70" s="141">
        <f t="shared" si="8"/>
        <v>289.70524017952584</v>
      </c>
      <c r="AG70" s="48">
        <f t="shared" si="23"/>
        <v>-289.70524017952584</v>
      </c>
      <c r="AH70" s="140">
        <f t="shared" si="24"/>
        <v>1.3890738405232348</v>
      </c>
      <c r="AI70" s="173">
        <f t="shared" si="25"/>
        <v>1.3890738405232347E-2</v>
      </c>
      <c r="AJ70" s="170">
        <f t="shared" si="26"/>
        <v>-1.3890738405232347E-2</v>
      </c>
      <c r="AK70" s="137">
        <f t="shared" si="9"/>
        <v>519.4126113396137</v>
      </c>
      <c r="AL70" s="8">
        <f t="shared" si="10"/>
        <v>2.4904709020886734E-2</v>
      </c>
    </row>
    <row r="71" spans="1:68" x14ac:dyDescent="0.2">
      <c r="A71" s="13" t="s">
        <v>17</v>
      </c>
      <c r="B71" s="270">
        <v>0.375</v>
      </c>
      <c r="C71" s="271"/>
      <c r="D71" s="272"/>
      <c r="E71" s="249">
        <v>112.5</v>
      </c>
      <c r="F71" s="250"/>
      <c r="G71" s="251"/>
      <c r="H71" s="39">
        <v>22022</v>
      </c>
      <c r="I71" s="44">
        <v>21591.624</v>
      </c>
      <c r="J71" s="45">
        <v>0.10083</v>
      </c>
      <c r="K71" s="41">
        <f t="shared" si="11"/>
        <v>21591.724829999999</v>
      </c>
      <c r="L71" s="116">
        <v>18870.68332</v>
      </c>
      <c r="M71" s="29">
        <f t="shared" si="0"/>
        <v>430.2751700000008</v>
      </c>
      <c r="N71" s="81">
        <f t="shared" si="1"/>
        <v>1.9538423848878432E-2</v>
      </c>
      <c r="O71" s="107">
        <f t="shared" si="12"/>
        <v>31</v>
      </c>
      <c r="P71" s="197">
        <f t="shared" si="13"/>
        <v>0.1233843117613283</v>
      </c>
      <c r="Q71" s="98">
        <f t="shared" si="14"/>
        <v>86.3338113211923</v>
      </c>
      <c r="R71" s="197">
        <f t="shared" si="15"/>
        <v>0.34362057714831246</v>
      </c>
      <c r="S71" s="208">
        <f t="shared" si="16"/>
        <v>117.3338113211923</v>
      </c>
      <c r="T71" s="213">
        <f t="shared" si="2"/>
        <v>21678.058641321193</v>
      </c>
      <c r="U71" s="84">
        <f t="shared" si="17"/>
        <v>9.1769999999999996</v>
      </c>
      <c r="V71" s="199">
        <f t="shared" si="18"/>
        <v>3.6525736420442254E-2</v>
      </c>
      <c r="W71" s="86">
        <f t="shared" si="19"/>
        <v>124.73668973846972</v>
      </c>
      <c r="X71" s="199">
        <f t="shared" si="20"/>
        <v>0.49646937466991709</v>
      </c>
      <c r="Y71" s="216">
        <f t="shared" si="21"/>
        <v>133.91368973846971</v>
      </c>
      <c r="Z71" s="98">
        <f t="shared" si="22"/>
        <v>251.247501059662</v>
      </c>
      <c r="AA71" s="83">
        <f t="shared" si="3"/>
        <v>1.1408932025232131E-2</v>
      </c>
      <c r="AB71" s="51">
        <f t="shared" si="4"/>
        <v>179.0276689403388</v>
      </c>
      <c r="AC71" s="30">
        <f t="shared" si="5"/>
        <v>8.1294918236462996E-3</v>
      </c>
      <c r="AD71" s="32">
        <f t="shared" si="6"/>
        <v>0.99152660075259713</v>
      </c>
      <c r="AE71" s="130">
        <f t="shared" si="7"/>
        <v>0.97214919396277333</v>
      </c>
      <c r="AF71" s="141">
        <f t="shared" si="8"/>
        <v>305.79662730481027</v>
      </c>
      <c r="AG71" s="48">
        <f t="shared" si="23"/>
        <v>-305.79662730481027</v>
      </c>
      <c r="AH71" s="140">
        <f t="shared" si="24"/>
        <v>1.3885960734938256</v>
      </c>
      <c r="AI71" s="173">
        <f t="shared" si="25"/>
        <v>1.3885960734938257E-2</v>
      </c>
      <c r="AJ71" s="170">
        <f t="shared" si="26"/>
        <v>-1.3885960734938257E-2</v>
      </c>
      <c r="AK71" s="137">
        <f t="shared" si="9"/>
        <v>557.04412836447227</v>
      </c>
      <c r="AL71" s="8">
        <f t="shared" si="10"/>
        <v>2.5294892760170388E-2</v>
      </c>
    </row>
    <row r="72" spans="1:68" x14ac:dyDescent="0.2">
      <c r="A72" s="13" t="s">
        <v>17</v>
      </c>
      <c r="B72" s="270">
        <v>0.41666666666666702</v>
      </c>
      <c r="C72" s="271"/>
      <c r="D72" s="272"/>
      <c r="E72" s="249">
        <v>112.5</v>
      </c>
      <c r="F72" s="250"/>
      <c r="G72" s="251"/>
      <c r="H72" s="39">
        <v>22880</v>
      </c>
      <c r="I72" s="44">
        <v>22428.743000000002</v>
      </c>
      <c r="J72" s="45">
        <v>0.10079</v>
      </c>
      <c r="K72" s="41">
        <f t="shared" si="11"/>
        <v>22428.843790000003</v>
      </c>
      <c r="L72" s="116">
        <v>19430.127399999998</v>
      </c>
      <c r="M72" s="29">
        <f t="shared" si="0"/>
        <v>451.15620999999737</v>
      </c>
      <c r="N72" s="81">
        <f t="shared" si="1"/>
        <v>1.9718365821678206E-2</v>
      </c>
      <c r="O72" s="107">
        <f t="shared" si="12"/>
        <v>31</v>
      </c>
      <c r="P72" s="197">
        <f t="shared" si="13"/>
        <v>0.11568334113463821</v>
      </c>
      <c r="Q72" s="98">
        <f t="shared" si="14"/>
        <v>93.157969214115113</v>
      </c>
      <c r="R72" s="197">
        <f t="shared" si="15"/>
        <v>0.34763952038730978</v>
      </c>
      <c r="S72" s="208">
        <f t="shared" si="16"/>
        <v>124.15796921411511</v>
      </c>
      <c r="T72" s="213">
        <f t="shared" si="2"/>
        <v>22522.001759214119</v>
      </c>
      <c r="U72" s="84">
        <f t="shared" si="17"/>
        <v>9.1769999999999996</v>
      </c>
      <c r="V72" s="199">
        <f t="shared" si="18"/>
        <v>3.4246000696534669E-2</v>
      </c>
      <c r="W72" s="86">
        <f t="shared" si="19"/>
        <v>134.63792728029554</v>
      </c>
      <c r="X72" s="199">
        <f t="shared" si="20"/>
        <v>0.50243113778151749</v>
      </c>
      <c r="Y72" s="216">
        <f t="shared" si="21"/>
        <v>143.81492728029554</v>
      </c>
      <c r="Z72" s="98">
        <f t="shared" si="22"/>
        <v>267.97289649441063</v>
      </c>
      <c r="AA72" s="83">
        <f t="shared" si="3"/>
        <v>1.1712102119510953E-2</v>
      </c>
      <c r="AB72" s="51">
        <f t="shared" si="4"/>
        <v>183.18331350558674</v>
      </c>
      <c r="AC72" s="30">
        <f t="shared" si="5"/>
        <v>8.0062637021672527E-3</v>
      </c>
      <c r="AD72" s="32">
        <f t="shared" si="6"/>
        <v>0.99152660075259713</v>
      </c>
      <c r="AE72" s="130">
        <f t="shared" si="7"/>
        <v>0.97197094868634659</v>
      </c>
      <c r="AF72" s="141">
        <f t="shared" si="8"/>
        <v>317.68223131151012</v>
      </c>
      <c r="AG72" s="48">
        <f t="shared" si="23"/>
        <v>-317.68223131151012</v>
      </c>
      <c r="AH72" s="140">
        <f t="shared" si="24"/>
        <v>1.3884712906971597</v>
      </c>
      <c r="AI72" s="173">
        <f t="shared" si="25"/>
        <v>1.3884712906971597E-2</v>
      </c>
      <c r="AJ72" s="170">
        <f t="shared" si="26"/>
        <v>-1.3884712906971597E-2</v>
      </c>
      <c r="AK72" s="137">
        <f t="shared" si="9"/>
        <v>585.65512780592076</v>
      </c>
      <c r="AL72" s="8">
        <f t="shared" si="10"/>
        <v>2.5596815026482551E-2</v>
      </c>
    </row>
    <row r="73" spans="1:68" x14ac:dyDescent="0.2">
      <c r="A73" s="13" t="s">
        <v>17</v>
      </c>
      <c r="B73" s="270">
        <v>0.45833333333333398</v>
      </c>
      <c r="C73" s="271"/>
      <c r="D73" s="272"/>
      <c r="E73" s="249">
        <v>112.5</v>
      </c>
      <c r="F73" s="250"/>
      <c r="G73" s="251"/>
      <c r="H73" s="39">
        <v>23210</v>
      </c>
      <c r="I73" s="44">
        <v>22703.869000000002</v>
      </c>
      <c r="J73" s="45">
        <v>8.8999999999999996E-2</v>
      </c>
      <c r="K73" s="41">
        <f t="shared" si="11"/>
        <v>22703.958000000002</v>
      </c>
      <c r="L73" s="116">
        <v>19674.484700000001</v>
      </c>
      <c r="M73" s="29">
        <f t="shared" si="0"/>
        <v>506.04199999999764</v>
      </c>
      <c r="N73" s="81">
        <f t="shared" si="1"/>
        <v>2.1802757432141218E-2</v>
      </c>
      <c r="O73" s="107">
        <f t="shared" si="12"/>
        <v>31</v>
      </c>
      <c r="P73" s="197">
        <f t="shared" si="13"/>
        <v>0.11330015977471949</v>
      </c>
      <c r="Q73" s="98">
        <f t="shared" si="14"/>
        <v>95.457353493659994</v>
      </c>
      <c r="R73" s="197">
        <f t="shared" si="15"/>
        <v>0.34888172266140505</v>
      </c>
      <c r="S73" s="208">
        <f t="shared" si="16"/>
        <v>126.45735349365999</v>
      </c>
      <c r="T73" s="213">
        <f t="shared" si="2"/>
        <v>22799.415353493663</v>
      </c>
      <c r="U73" s="84">
        <f t="shared" si="17"/>
        <v>9.1769999999999996</v>
      </c>
      <c r="V73" s="199">
        <f t="shared" si="18"/>
        <v>3.3540502137180669E-2</v>
      </c>
      <c r="W73" s="86">
        <f t="shared" si="19"/>
        <v>137.97514592486584</v>
      </c>
      <c r="X73" s="199">
        <f t="shared" si="20"/>
        <v>0.5042776154266948</v>
      </c>
      <c r="Y73" s="216">
        <f t="shared" si="21"/>
        <v>147.15214592486583</v>
      </c>
      <c r="Z73" s="98">
        <f t="shared" si="22"/>
        <v>273.60949941852584</v>
      </c>
      <c r="AA73" s="83">
        <f t="shared" si="3"/>
        <v>1.1788431685416883E-2</v>
      </c>
      <c r="AB73" s="51">
        <f t="shared" si="4"/>
        <v>232.4325005814718</v>
      </c>
      <c r="AC73" s="30">
        <f t="shared" si="5"/>
        <v>1.0014325746724334E-2</v>
      </c>
      <c r="AD73" s="32">
        <f t="shared" si="6"/>
        <v>0.99152660075259713</v>
      </c>
      <c r="AE73" s="130">
        <f t="shared" si="7"/>
        <v>0.96990478472650887</v>
      </c>
      <c r="AF73" s="141">
        <f t="shared" si="8"/>
        <v>321.9286648842305</v>
      </c>
      <c r="AG73" s="48">
        <f t="shared" si="23"/>
        <v>-321.9286648842305</v>
      </c>
      <c r="AH73" s="140">
        <f t="shared" si="24"/>
        <v>1.3870256996304631</v>
      </c>
      <c r="AI73" s="173">
        <f t="shared" si="25"/>
        <v>1.387025699630463E-2</v>
      </c>
      <c r="AJ73" s="170">
        <f t="shared" si="26"/>
        <v>-1.387025699630463E-2</v>
      </c>
      <c r="AK73" s="137">
        <f t="shared" si="9"/>
        <v>595.53816430275629</v>
      </c>
      <c r="AL73" s="8">
        <f t="shared" si="10"/>
        <v>2.5658688681721512E-2</v>
      </c>
    </row>
    <row r="74" spans="1:68" x14ac:dyDescent="0.2">
      <c r="A74" s="13" t="s">
        <v>17</v>
      </c>
      <c r="B74" s="270">
        <v>0.5</v>
      </c>
      <c r="C74" s="271"/>
      <c r="D74" s="272"/>
      <c r="E74" s="249">
        <v>112.5</v>
      </c>
      <c r="F74" s="250"/>
      <c r="G74" s="251"/>
      <c r="H74" s="39">
        <v>22990</v>
      </c>
      <c r="I74" s="44">
        <v>22536.95</v>
      </c>
      <c r="J74" s="45">
        <v>8.6529999999999996E-2</v>
      </c>
      <c r="K74" s="41">
        <f t="shared" si="11"/>
        <v>22537.036530000001</v>
      </c>
      <c r="L74" s="116">
        <v>19288.890420000003</v>
      </c>
      <c r="M74" s="29">
        <f t="shared" si="0"/>
        <v>452.96346999999878</v>
      </c>
      <c r="N74" s="81">
        <f t="shared" si="1"/>
        <v>1.9702630274032136E-2</v>
      </c>
      <c r="O74" s="107">
        <f t="shared" si="12"/>
        <v>31</v>
      </c>
      <c r="P74" s="197">
        <f t="shared" si="13"/>
        <v>0.11473776395695427</v>
      </c>
      <c r="Q74" s="98">
        <f t="shared" si="14"/>
        <v>94.058891769361921</v>
      </c>
      <c r="R74" s="197">
        <f t="shared" si="15"/>
        <v>0.34813248135115343</v>
      </c>
      <c r="S74" s="208">
        <f t="shared" si="16"/>
        <v>125.05889176936192</v>
      </c>
      <c r="T74" s="213">
        <f t="shared" si="2"/>
        <v>22631.095421769362</v>
      </c>
      <c r="U74" s="84">
        <f t="shared" si="17"/>
        <v>9.1769999999999996</v>
      </c>
      <c r="V74" s="199">
        <f t="shared" si="18"/>
        <v>3.3966079349450624E-2</v>
      </c>
      <c r="W74" s="86">
        <f t="shared" si="19"/>
        <v>135.94542370084503</v>
      </c>
      <c r="X74" s="199">
        <f t="shared" si="20"/>
        <v>0.50316367534244177</v>
      </c>
      <c r="Y74" s="216">
        <f t="shared" si="21"/>
        <v>145.12242370084502</v>
      </c>
      <c r="Z74" s="98">
        <f t="shared" si="22"/>
        <v>270.18131547020693</v>
      </c>
      <c r="AA74" s="83">
        <f t="shared" si="3"/>
        <v>1.175212333493723E-2</v>
      </c>
      <c r="AB74" s="51">
        <f t="shared" si="4"/>
        <v>182.78215452979185</v>
      </c>
      <c r="AC74" s="30">
        <f t="shared" si="5"/>
        <v>7.9505069390949038E-3</v>
      </c>
      <c r="AD74" s="32">
        <f t="shared" si="6"/>
        <v>0.99152660075259713</v>
      </c>
      <c r="AE74" s="130">
        <f t="shared" si="7"/>
        <v>0.97198718681301632</v>
      </c>
      <c r="AF74" s="141">
        <f t="shared" si="8"/>
        <v>319.21216305449116</v>
      </c>
      <c r="AG74" s="48">
        <f t="shared" si="23"/>
        <v>-319.21216305449116</v>
      </c>
      <c r="AH74" s="140">
        <f t="shared" si="24"/>
        <v>1.3884826579142722</v>
      </c>
      <c r="AI74" s="173">
        <f t="shared" si="25"/>
        <v>1.3884826579142721E-2</v>
      </c>
      <c r="AJ74" s="170">
        <f t="shared" si="26"/>
        <v>-1.3884826579142721E-2</v>
      </c>
      <c r="AK74" s="137">
        <f t="shared" si="9"/>
        <v>589.39347852469814</v>
      </c>
      <c r="AL74" s="8">
        <f t="shared" si="10"/>
        <v>2.5636949914079953E-2</v>
      </c>
    </row>
    <row r="75" spans="1:68" x14ac:dyDescent="0.2">
      <c r="A75" s="13" t="s">
        <v>17</v>
      </c>
      <c r="B75" s="270">
        <v>0.54166666666666696</v>
      </c>
      <c r="C75" s="271"/>
      <c r="D75" s="272"/>
      <c r="E75" s="249">
        <v>112.5</v>
      </c>
      <c r="F75" s="250"/>
      <c r="G75" s="251"/>
      <c r="H75" s="39">
        <v>23034</v>
      </c>
      <c r="I75" s="44">
        <v>22570.071</v>
      </c>
      <c r="J75" s="45">
        <v>8.7319999999999995E-2</v>
      </c>
      <c r="K75" s="41">
        <f t="shared" si="11"/>
        <v>22570.158319999999</v>
      </c>
      <c r="L75" s="116">
        <v>19191.664239999998</v>
      </c>
      <c r="M75" s="29">
        <f t="shared" si="0"/>
        <v>463.84168000000136</v>
      </c>
      <c r="N75" s="81">
        <f t="shared" si="1"/>
        <v>2.013726143961107E-2</v>
      </c>
      <c r="O75" s="107">
        <f t="shared" si="12"/>
        <v>31</v>
      </c>
      <c r="P75" s="197">
        <f t="shared" si="13"/>
        <v>0.11445046626173713</v>
      </c>
      <c r="Q75" s="98">
        <f t="shared" si="14"/>
        <v>94.335564183308335</v>
      </c>
      <c r="R75" s="197">
        <f t="shared" si="15"/>
        <v>0.34828223567237637</v>
      </c>
      <c r="S75" s="208">
        <f t="shared" si="16"/>
        <v>125.33556418330834</v>
      </c>
      <c r="T75" s="213">
        <f t="shared" si="2"/>
        <v>22664.493884183306</v>
      </c>
      <c r="U75" s="84">
        <f t="shared" si="17"/>
        <v>9.1769999999999996</v>
      </c>
      <c r="V75" s="199">
        <f t="shared" si="18"/>
        <v>3.3881029963998763E-2</v>
      </c>
      <c r="W75" s="86">
        <f t="shared" si="19"/>
        <v>136.34697018596199</v>
      </c>
      <c r="X75" s="199">
        <f t="shared" si="20"/>
        <v>0.5033862681018878</v>
      </c>
      <c r="Y75" s="216">
        <f t="shared" si="21"/>
        <v>145.52397018596199</v>
      </c>
      <c r="Z75" s="98">
        <f t="shared" si="22"/>
        <v>270.85953436927031</v>
      </c>
      <c r="AA75" s="83">
        <f t="shared" si="3"/>
        <v>1.1759118449651398E-2</v>
      </c>
      <c r="AB75" s="51">
        <f t="shared" si="4"/>
        <v>192.98214563073105</v>
      </c>
      <c r="AC75" s="30">
        <f t="shared" si="5"/>
        <v>8.3781429899596714E-3</v>
      </c>
      <c r="AD75" s="32">
        <f t="shared" si="6"/>
        <v>0.99152660075259713</v>
      </c>
      <c r="AE75" s="130">
        <f t="shared" si="7"/>
        <v>0.97155621157309935</v>
      </c>
      <c r="AF75" s="141">
        <f t="shared" si="8"/>
        <v>319.75361016986085</v>
      </c>
      <c r="AG75" s="48">
        <f t="shared" si="23"/>
        <v>-319.75361016986085</v>
      </c>
      <c r="AH75" s="140">
        <f t="shared" si="24"/>
        <v>1.3881809940516665</v>
      </c>
      <c r="AI75" s="173">
        <f t="shared" si="25"/>
        <v>1.3881809940516665E-2</v>
      </c>
      <c r="AJ75" s="170">
        <f t="shared" si="26"/>
        <v>-1.3881809940516665E-2</v>
      </c>
      <c r="AK75" s="137">
        <f t="shared" si="9"/>
        <v>590.6131445391311</v>
      </c>
      <c r="AL75" s="8">
        <f t="shared" si="10"/>
        <v>2.5640928390168061E-2</v>
      </c>
    </row>
    <row r="76" spans="1:68" x14ac:dyDescent="0.2">
      <c r="A76" s="13" t="s">
        <v>17</v>
      </c>
      <c r="B76" s="270">
        <v>0.58333333333333404</v>
      </c>
      <c r="C76" s="271"/>
      <c r="D76" s="272"/>
      <c r="E76" s="249">
        <v>112.5</v>
      </c>
      <c r="F76" s="250"/>
      <c r="G76" s="251"/>
      <c r="H76" s="39">
        <v>23650</v>
      </c>
      <c r="I76" s="44">
        <v>23151.834000000003</v>
      </c>
      <c r="J76" s="45">
        <v>9.3429999999999999E-2</v>
      </c>
      <c r="K76" s="41">
        <f t="shared" si="11"/>
        <v>23151.927430000003</v>
      </c>
      <c r="L76" s="116">
        <v>19383.156179999998</v>
      </c>
      <c r="M76" s="29">
        <f t="shared" si="0"/>
        <v>498.07256999999663</v>
      </c>
      <c r="N76" s="81">
        <f t="shared" si="1"/>
        <v>2.1060150951374066E-2</v>
      </c>
      <c r="O76" s="107">
        <f t="shared" si="12"/>
        <v>31</v>
      </c>
      <c r="P76" s="197">
        <f t="shared" si="13"/>
        <v>0.10956551207838901</v>
      </c>
      <c r="Q76" s="98">
        <f t="shared" si="14"/>
        <v>99.261434022960458</v>
      </c>
      <c r="R76" s="197">
        <f t="shared" si="15"/>
        <v>0.3508267693019641</v>
      </c>
      <c r="S76" s="208">
        <f t="shared" si="16"/>
        <v>130.26143402296046</v>
      </c>
      <c r="T76" s="213">
        <f t="shared" si="2"/>
        <v>23251.188864022963</v>
      </c>
      <c r="U76" s="84">
        <f t="shared" si="17"/>
        <v>9.1769999999999996</v>
      </c>
      <c r="V76" s="199">
        <f t="shared" si="18"/>
        <v>3.2434925946560514E-2</v>
      </c>
      <c r="W76" s="86">
        <f t="shared" si="19"/>
        <v>143.49731292833334</v>
      </c>
      <c r="X76" s="199">
        <f t="shared" si="20"/>
        <v>0.50717279267308624</v>
      </c>
      <c r="Y76" s="216">
        <f t="shared" si="21"/>
        <v>152.67431292833334</v>
      </c>
      <c r="Z76" s="98">
        <f t="shared" si="22"/>
        <v>282.93574695129382</v>
      </c>
      <c r="AA76" s="83">
        <f t="shared" si="3"/>
        <v>1.1963456530710098E-2</v>
      </c>
      <c r="AB76" s="51">
        <f t="shared" si="4"/>
        <v>215.13682304870281</v>
      </c>
      <c r="AC76" s="30">
        <f t="shared" si="5"/>
        <v>9.0966944206639661E-3</v>
      </c>
      <c r="AD76" s="32">
        <f t="shared" si="6"/>
        <v>0.99152660075259713</v>
      </c>
      <c r="AE76" s="130">
        <f t="shared" si="7"/>
        <v>0.97064098381430897</v>
      </c>
      <c r="AF76" s="141">
        <f t="shared" si="8"/>
        <v>328.15335213961646</v>
      </c>
      <c r="AG76" s="48">
        <f t="shared" si="23"/>
        <v>-328.15335213961646</v>
      </c>
      <c r="AH76" s="140">
        <f t="shared" si="24"/>
        <v>1.3875406010131774</v>
      </c>
      <c r="AI76" s="173">
        <f t="shared" si="25"/>
        <v>1.3875406010131774E-2</v>
      </c>
      <c r="AJ76" s="170">
        <f t="shared" si="26"/>
        <v>-1.3875406010131774E-2</v>
      </c>
      <c r="AK76" s="137">
        <f t="shared" si="9"/>
        <v>611.08909909091028</v>
      </c>
      <c r="AL76" s="8">
        <f t="shared" si="10"/>
        <v>2.5838862540841872E-2</v>
      </c>
    </row>
    <row r="77" spans="1:68" x14ac:dyDescent="0.2">
      <c r="A77" s="13" t="s">
        <v>17</v>
      </c>
      <c r="B77" s="270">
        <v>0.625</v>
      </c>
      <c r="C77" s="271"/>
      <c r="D77" s="272"/>
      <c r="E77" s="249">
        <v>112.5</v>
      </c>
      <c r="F77" s="250"/>
      <c r="G77" s="251"/>
      <c r="H77" s="39">
        <v>23342</v>
      </c>
      <c r="I77" s="44">
        <v>22851.271000000001</v>
      </c>
      <c r="J77" s="45">
        <v>8.6540000000000006E-2</v>
      </c>
      <c r="K77" s="41">
        <f t="shared" si="11"/>
        <v>22851.357540000001</v>
      </c>
      <c r="L77" s="116">
        <v>19024.359179999999</v>
      </c>
      <c r="M77" s="29">
        <f t="shared" si="0"/>
        <v>490.64245999999912</v>
      </c>
      <c r="N77" s="81">
        <f t="shared" si="1"/>
        <v>2.1019726672950011E-2</v>
      </c>
      <c r="O77" s="107">
        <f t="shared" si="12"/>
        <v>31</v>
      </c>
      <c r="P77" s="197">
        <f t="shared" si="13"/>
        <v>0.11205172849732654</v>
      </c>
      <c r="Q77" s="98">
        <f t="shared" si="14"/>
        <v>96.700841003873109</v>
      </c>
      <c r="R77" s="197">
        <f t="shared" si="15"/>
        <v>0.34953214134287519</v>
      </c>
      <c r="S77" s="208">
        <f t="shared" si="16"/>
        <v>127.70084100387311</v>
      </c>
      <c r="T77" s="213">
        <f t="shared" si="2"/>
        <v>22948.058381003873</v>
      </c>
      <c r="U77" s="84">
        <f t="shared" si="17"/>
        <v>9.1769999999999996</v>
      </c>
      <c r="V77" s="199">
        <f t="shared" si="18"/>
        <v>3.3170926207095663E-2</v>
      </c>
      <c r="W77" s="86">
        <f t="shared" si="19"/>
        <v>139.78009560921214</v>
      </c>
      <c r="X77" s="199">
        <f t="shared" si="20"/>
        <v>0.50524520395270267</v>
      </c>
      <c r="Y77" s="216">
        <f t="shared" si="21"/>
        <v>148.95709560921213</v>
      </c>
      <c r="Z77" s="98">
        <f t="shared" si="22"/>
        <v>276.65793661308521</v>
      </c>
      <c r="AA77" s="83">
        <f t="shared" si="3"/>
        <v>1.1852366404467707E-2</v>
      </c>
      <c r="AB77" s="51">
        <f t="shared" si="4"/>
        <v>213.98452338691391</v>
      </c>
      <c r="AC77" s="30">
        <f t="shared" si="5"/>
        <v>9.1673602684823018E-3</v>
      </c>
      <c r="AD77" s="32">
        <f t="shared" si="6"/>
        <v>0.99152660075259713</v>
      </c>
      <c r="AE77" s="130">
        <f t="shared" si="7"/>
        <v>0.9706813065506984</v>
      </c>
      <c r="AF77" s="141">
        <f t="shared" si="8"/>
        <v>323.88631132758115</v>
      </c>
      <c r="AG77" s="48">
        <f t="shared" si="23"/>
        <v>-323.88631132758115</v>
      </c>
      <c r="AH77" s="140">
        <f t="shared" si="24"/>
        <v>1.3875688087035436</v>
      </c>
      <c r="AI77" s="173">
        <f t="shared" si="25"/>
        <v>1.3875688087035437E-2</v>
      </c>
      <c r="AJ77" s="170">
        <f t="shared" si="26"/>
        <v>-1.3875688087035437E-2</v>
      </c>
      <c r="AK77" s="137">
        <f t="shared" si="9"/>
        <v>600.54424794066631</v>
      </c>
      <c r="AL77" s="8">
        <f t="shared" si="10"/>
        <v>2.572805449150314E-2</v>
      </c>
    </row>
    <row r="78" spans="1:68" x14ac:dyDescent="0.2">
      <c r="A78" s="13" t="s">
        <v>17</v>
      </c>
      <c r="B78" s="270">
        <v>0.66666666666666696</v>
      </c>
      <c r="C78" s="271"/>
      <c r="D78" s="272"/>
      <c r="E78" s="249">
        <v>112.5</v>
      </c>
      <c r="F78" s="250"/>
      <c r="G78" s="251"/>
      <c r="H78" s="39">
        <v>23584</v>
      </c>
      <c r="I78" s="44">
        <v>23097.367999999999</v>
      </c>
      <c r="J78" s="45">
        <v>8.6480000000000001E-2</v>
      </c>
      <c r="K78" s="41">
        <f t="shared" si="11"/>
        <v>23097.45448</v>
      </c>
      <c r="L78" s="116">
        <v>19432.148240000002</v>
      </c>
      <c r="M78" s="29">
        <f t="shared" ref="M78:M141" si="30">H78-K78</f>
        <v>486.54551999999967</v>
      </c>
      <c r="N78" s="81">
        <f t="shared" ref="N78:N141" si="31">IF(H78=0,0,M78/H78)</f>
        <v>2.0630322252374479E-2</v>
      </c>
      <c r="O78" s="107">
        <f t="shared" si="12"/>
        <v>31</v>
      </c>
      <c r="P78" s="197">
        <f t="shared" si="13"/>
        <v>0.1100102698251494</v>
      </c>
      <c r="Q78" s="98">
        <f t="shared" si="14"/>
        <v>98.794889528828151</v>
      </c>
      <c r="R78" s="197">
        <f t="shared" si="15"/>
        <v>0.35059524046491009</v>
      </c>
      <c r="S78" s="208">
        <f t="shared" si="16"/>
        <v>129.79488952882815</v>
      </c>
      <c r="T78" s="213">
        <f t="shared" ref="T78:T141" si="32">K78+Q78</f>
        <v>23196.249369528829</v>
      </c>
      <c r="U78" s="84">
        <f t="shared" si="17"/>
        <v>9.1769999999999996</v>
      </c>
      <c r="V78" s="199">
        <f t="shared" si="18"/>
        <v>3.2566588586625679E-2</v>
      </c>
      <c r="W78" s="86">
        <f t="shared" si="19"/>
        <v>142.81998362330097</v>
      </c>
      <c r="X78" s="199">
        <f t="shared" si="20"/>
        <v>0.50682790112331477</v>
      </c>
      <c r="Y78" s="216">
        <f t="shared" si="21"/>
        <v>151.99698362330096</v>
      </c>
      <c r="Z78" s="98">
        <f t="shared" si="22"/>
        <v>281.79187315212914</v>
      </c>
      <c r="AA78" s="83">
        <f t="shared" ref="AA78:AA141" si="33">IF(H78=0,0,Z78/H78)</f>
        <v>1.194843424152515E-2</v>
      </c>
      <c r="AB78" s="51">
        <f t="shared" ref="AB78:AB141" si="34">M78-Z78</f>
        <v>204.75364684787053</v>
      </c>
      <c r="AC78" s="30">
        <f t="shared" ref="AC78:AC141" si="35">IF(H78=0,0,AB78/H78)</f>
        <v>8.6818880108493271E-3</v>
      </c>
      <c r="AD78" s="32">
        <f t="shared" ref="AD78:AD141" si="36">IF(H78=0,0,$C$10*(H78/H78))</f>
        <v>0.99152660075259713</v>
      </c>
      <c r="AE78" s="130">
        <f t="shared" ref="AE78:AE141" si="37">IF(H78=0,0,$D$10*(I78/H78))</f>
        <v>0.97106745163550767</v>
      </c>
      <c r="AF78" s="141">
        <f t="shared" ref="AF78:AF141" si="38">H78*AH78/100</f>
        <v>327.30794174806147</v>
      </c>
      <c r="AG78" s="48">
        <f t="shared" si="23"/>
        <v>-327.30794174806147</v>
      </c>
      <c r="AH78" s="140">
        <f t="shared" si="24"/>
        <v>1.3878389660280761</v>
      </c>
      <c r="AI78" s="173">
        <f t="shared" si="25"/>
        <v>1.387838966028076E-2</v>
      </c>
      <c r="AJ78" s="170">
        <f t="shared" si="26"/>
        <v>-1.387838966028076E-2</v>
      </c>
      <c r="AK78" s="137">
        <f t="shared" ref="AK78:AK141" si="39">Z78+AF78</f>
        <v>609.09981490019061</v>
      </c>
      <c r="AL78" s="8">
        <f t="shared" ref="AL78:AL141" si="40">IF(H78=0,0,AK78/H78)</f>
        <v>2.582682390180591E-2</v>
      </c>
    </row>
    <row r="79" spans="1:68" ht="15.75" x14ac:dyDescent="0.25">
      <c r="A79" s="13" t="s">
        <v>17</v>
      </c>
      <c r="B79" s="270">
        <v>0.70833333333333404</v>
      </c>
      <c r="C79" s="271"/>
      <c r="D79" s="272"/>
      <c r="E79" s="249">
        <v>112.5</v>
      </c>
      <c r="F79" s="250"/>
      <c r="G79" s="251"/>
      <c r="H79" s="39">
        <v>23496</v>
      </c>
      <c r="I79" s="44">
        <v>23020.366999999998</v>
      </c>
      <c r="J79" s="45">
        <v>8.7370000000000003E-2</v>
      </c>
      <c r="K79" s="41">
        <f t="shared" ref="K79:K142" si="41">I79+J79</f>
        <v>23020.454369999999</v>
      </c>
      <c r="L79" s="116">
        <v>19165.020940000002</v>
      </c>
      <c r="M79" s="29">
        <f t="shared" si="30"/>
        <v>475.54563000000053</v>
      </c>
      <c r="N79" s="81">
        <f t="shared" si="31"/>
        <v>2.0239429264555693E-2</v>
      </c>
      <c r="O79" s="107">
        <f t="shared" ref="O79:O142" si="42">$G$8</f>
        <v>31</v>
      </c>
      <c r="P79" s="197">
        <f t="shared" ref="P79:P142" si="43">O79/Z79</f>
        <v>0.11064332222040768</v>
      </c>
      <c r="Q79" s="98">
        <f t="shared" ref="Q79:Q142" si="44">((K79^2+(K79*TAN(ACOS($G$4)))^2)/E79^2)*$G$6/1000</f>
        <v>98.137281370602224</v>
      </c>
      <c r="R79" s="197">
        <f t="shared" ref="R79:R142" si="45">Q79/Z79</f>
        <v>0.35026564014588241</v>
      </c>
      <c r="S79" s="208">
        <f t="shared" ref="S79:S142" si="46">O79+Q79</f>
        <v>129.13728137060224</v>
      </c>
      <c r="T79" s="213">
        <f t="shared" si="32"/>
        <v>23118.591651370603</v>
      </c>
      <c r="U79" s="84">
        <f t="shared" ref="U79:U142" si="47">$G$9</f>
        <v>9.1769999999999996</v>
      </c>
      <c r="V79" s="199">
        <f t="shared" ref="V79:V142" si="48">U79/Z79</f>
        <v>3.2753992516667135E-2</v>
      </c>
      <c r="W79" s="86">
        <f t="shared" ref="W79:W142" si="49">((T79^2+(T79*TAN(ACOS($G$4)))^2)/E79^2)*$G$7/1000</f>
        <v>141.86530270087266</v>
      </c>
      <c r="X79" s="199">
        <f t="shared" ref="X79:X142" si="50">W79/Z79</f>
        <v>0.50633704511704281</v>
      </c>
      <c r="Y79" s="216">
        <f t="shared" ref="Y79:Y142" si="51">W79+U79</f>
        <v>151.04230270087265</v>
      </c>
      <c r="Z79" s="98">
        <f t="shared" ref="Z79:Z142" si="52">S79+Y79</f>
        <v>280.17958407147489</v>
      </c>
      <c r="AA79" s="83">
        <f t="shared" si="33"/>
        <v>1.1924565205629676E-2</v>
      </c>
      <c r="AB79" s="51">
        <f t="shared" si="34"/>
        <v>195.36604592852564</v>
      </c>
      <c r="AC79" s="30">
        <f t="shared" si="35"/>
        <v>8.314864058926015E-3</v>
      </c>
      <c r="AD79" s="32">
        <f t="shared" si="36"/>
        <v>0.99152660075259713</v>
      </c>
      <c r="AE79" s="130">
        <f t="shared" si="37"/>
        <v>0.97145498125584184</v>
      </c>
      <c r="AF79" s="141">
        <f t="shared" si="38"/>
        <v>326.15036017317857</v>
      </c>
      <c r="AG79" s="48">
        <f t="shared" ref="AG79:AG142" si="53">AF79*-1</f>
        <v>-326.15036017317857</v>
      </c>
      <c r="AH79" s="140">
        <f t="shared" ref="AH79:AH142" si="54">SQRT(AD79^2+AE79^2)</f>
        <v>1.3881101471449548</v>
      </c>
      <c r="AI79" s="173">
        <f t="shared" ref="AI79:AI142" si="55">-AJ79</f>
        <v>1.3881101471449548E-2</v>
      </c>
      <c r="AJ79" s="170">
        <f t="shared" ref="AJ79:AJ142" si="56">(AH79*-1)/100</f>
        <v>-1.3881101471449548E-2</v>
      </c>
      <c r="AK79" s="137">
        <f t="shared" si="39"/>
        <v>606.32994424465346</v>
      </c>
      <c r="AL79" s="8">
        <f t="shared" si="40"/>
        <v>2.5805666677079224E-2</v>
      </c>
      <c r="BP79" s="220"/>
    </row>
    <row r="80" spans="1:68" x14ac:dyDescent="0.2">
      <c r="A80" s="13" t="s">
        <v>17</v>
      </c>
      <c r="B80" s="270">
        <v>0.750000000000001</v>
      </c>
      <c r="C80" s="271"/>
      <c r="D80" s="272"/>
      <c r="E80" s="249">
        <v>112.5</v>
      </c>
      <c r="F80" s="250"/>
      <c r="G80" s="251"/>
      <c r="H80" s="39">
        <v>23826</v>
      </c>
      <c r="I80" s="44">
        <v>23326.214</v>
      </c>
      <c r="J80" s="45">
        <v>9.6339999999999995E-2</v>
      </c>
      <c r="K80" s="41">
        <f t="shared" si="41"/>
        <v>23326.31034</v>
      </c>
      <c r="L80" s="116">
        <v>18836.891779999998</v>
      </c>
      <c r="M80" s="29">
        <f t="shared" si="30"/>
        <v>499.68966</v>
      </c>
      <c r="N80" s="81">
        <f t="shared" si="31"/>
        <v>2.097245278267439E-2</v>
      </c>
      <c r="O80" s="107">
        <f t="shared" si="42"/>
        <v>31</v>
      </c>
      <c r="P80" s="197">
        <f t="shared" si="43"/>
        <v>0.10815870430546722</v>
      </c>
      <c r="Q80" s="98">
        <f t="shared" si="44"/>
        <v>100.76236186629458</v>
      </c>
      <c r="R80" s="197">
        <f t="shared" si="45"/>
        <v>0.35155891942635614</v>
      </c>
      <c r="S80" s="208">
        <f t="shared" si="46"/>
        <v>131.76236186629458</v>
      </c>
      <c r="T80" s="213">
        <f t="shared" si="32"/>
        <v>23427.072701866295</v>
      </c>
      <c r="U80" s="84">
        <f t="shared" si="47"/>
        <v>9.1769999999999996</v>
      </c>
      <c r="V80" s="199">
        <f t="shared" si="48"/>
        <v>3.2018465464879763E-2</v>
      </c>
      <c r="W80" s="86">
        <f t="shared" si="49"/>
        <v>145.67649766220211</v>
      </c>
      <c r="X80" s="199">
        <f t="shared" si="50"/>
        <v>0.50826391080329691</v>
      </c>
      <c r="Y80" s="216">
        <f t="shared" si="51"/>
        <v>154.8534976622021</v>
      </c>
      <c r="Z80" s="98">
        <f t="shared" si="52"/>
        <v>286.61585952849669</v>
      </c>
      <c r="AA80" s="83">
        <f t="shared" si="33"/>
        <v>1.202954165736996E-2</v>
      </c>
      <c r="AB80" s="51">
        <f t="shared" si="34"/>
        <v>213.07380047150332</v>
      </c>
      <c r="AC80" s="30">
        <f t="shared" si="35"/>
        <v>8.9429111253044279E-3</v>
      </c>
      <c r="AD80" s="32">
        <f t="shared" si="36"/>
        <v>0.99152660075259713</v>
      </c>
      <c r="AE80" s="130">
        <f t="shared" si="37"/>
        <v>0.9707278467156738</v>
      </c>
      <c r="AF80" s="141">
        <f t="shared" si="38"/>
        <v>330.60990158886483</v>
      </c>
      <c r="AG80" s="48">
        <f t="shared" si="53"/>
        <v>-330.60990158886483</v>
      </c>
      <c r="AH80" s="140">
        <f t="shared" si="54"/>
        <v>1.387601366527595</v>
      </c>
      <c r="AI80" s="173">
        <f t="shared" si="55"/>
        <v>1.387601366527595E-2</v>
      </c>
      <c r="AJ80" s="170">
        <f t="shared" si="56"/>
        <v>-1.387601366527595E-2</v>
      </c>
      <c r="AK80" s="137">
        <f t="shared" si="39"/>
        <v>617.22576111736157</v>
      </c>
      <c r="AL80" s="8">
        <f t="shared" si="40"/>
        <v>2.5905555322645914E-2</v>
      </c>
    </row>
    <row r="81" spans="1:68" ht="15.75" x14ac:dyDescent="0.25">
      <c r="A81" s="13" t="s">
        <v>17</v>
      </c>
      <c r="B81" s="270">
        <v>0.79166666666666696</v>
      </c>
      <c r="C81" s="271"/>
      <c r="D81" s="272"/>
      <c r="E81" s="249">
        <v>112.5</v>
      </c>
      <c r="F81" s="250"/>
      <c r="G81" s="251"/>
      <c r="H81" s="39">
        <v>23672</v>
      </c>
      <c r="I81" s="44">
        <v>23155.29</v>
      </c>
      <c r="J81" s="45">
        <v>8.8109999999999994E-2</v>
      </c>
      <c r="K81" s="41">
        <f t="shared" si="41"/>
        <v>23155.378110000001</v>
      </c>
      <c r="L81" s="116">
        <v>18492.829740000001</v>
      </c>
      <c r="M81" s="29">
        <f t="shared" si="30"/>
        <v>516.62188999999853</v>
      </c>
      <c r="N81" s="81">
        <f t="shared" si="31"/>
        <v>2.1824175819533564E-2</v>
      </c>
      <c r="O81" s="107">
        <f t="shared" si="42"/>
        <v>31</v>
      </c>
      <c r="P81" s="197">
        <f t="shared" si="43"/>
        <v>0.10953742385366305</v>
      </c>
      <c r="Q81" s="98">
        <f t="shared" si="44"/>
        <v>99.29102507723465</v>
      </c>
      <c r="R81" s="197">
        <f t="shared" si="45"/>
        <v>0.35084139028224964</v>
      </c>
      <c r="S81" s="208">
        <f t="shared" si="46"/>
        <v>130.29102507723465</v>
      </c>
      <c r="T81" s="213">
        <f t="shared" si="32"/>
        <v>23254.669135077234</v>
      </c>
      <c r="U81" s="84">
        <f t="shared" si="47"/>
        <v>9.1769999999999996</v>
      </c>
      <c r="V81" s="199">
        <f t="shared" si="48"/>
        <v>3.2426610925969865E-2</v>
      </c>
      <c r="W81" s="86">
        <f t="shared" si="49"/>
        <v>143.54027390754496</v>
      </c>
      <c r="X81" s="199">
        <f t="shared" si="50"/>
        <v>0.50719457493811759</v>
      </c>
      <c r="Y81" s="216">
        <f t="shared" si="51"/>
        <v>152.71727390754495</v>
      </c>
      <c r="Z81" s="98">
        <f t="shared" si="52"/>
        <v>283.00829898477957</v>
      </c>
      <c r="AA81" s="83">
        <f t="shared" si="33"/>
        <v>1.1955402964885923E-2</v>
      </c>
      <c r="AB81" s="51">
        <f t="shared" si="34"/>
        <v>233.61359101521896</v>
      </c>
      <c r="AC81" s="30">
        <f t="shared" si="35"/>
        <v>9.8687728546476405E-3</v>
      </c>
      <c r="AD81" s="32">
        <f t="shared" si="36"/>
        <v>0.99152660075259713</v>
      </c>
      <c r="AE81" s="130">
        <f t="shared" si="37"/>
        <v>0.96988365930806886</v>
      </c>
      <c r="AF81" s="141">
        <f t="shared" si="38"/>
        <v>328.33322672267627</v>
      </c>
      <c r="AG81" s="48">
        <f t="shared" si="53"/>
        <v>-328.33322672267627</v>
      </c>
      <c r="AH81" s="140">
        <f t="shared" si="54"/>
        <v>1.3870109273516233</v>
      </c>
      <c r="AI81" s="173">
        <f t="shared" si="55"/>
        <v>1.3870109273516234E-2</v>
      </c>
      <c r="AJ81" s="170">
        <f t="shared" si="56"/>
        <v>-1.3870109273516234E-2</v>
      </c>
      <c r="AK81" s="137">
        <f t="shared" si="39"/>
        <v>611.34152570745584</v>
      </c>
      <c r="AL81" s="8">
        <f t="shared" si="40"/>
        <v>2.5825512238402158E-2</v>
      </c>
      <c r="AT81" s="220"/>
      <c r="AU81" s="220"/>
      <c r="AV81" s="220"/>
      <c r="AW81" s="220"/>
      <c r="AX81" s="220"/>
      <c r="AY81" s="220"/>
      <c r="AZ81" s="220"/>
      <c r="BA81" s="220"/>
      <c r="BB81" s="220"/>
      <c r="BC81" s="220"/>
      <c r="BD81" s="220"/>
      <c r="BE81" s="220"/>
      <c r="BF81" s="220"/>
      <c r="BG81" s="220"/>
      <c r="BH81" s="220"/>
      <c r="BI81" s="220"/>
      <c r="BJ81" s="220"/>
      <c r="BK81" s="220"/>
      <c r="BL81" s="220"/>
      <c r="BM81" s="220"/>
      <c r="BN81" s="220"/>
      <c r="BO81" s="220"/>
    </row>
    <row r="82" spans="1:68" x14ac:dyDescent="0.2">
      <c r="A82" s="13" t="s">
        <v>17</v>
      </c>
      <c r="B82" s="270">
        <v>0.83333333333333404</v>
      </c>
      <c r="C82" s="271"/>
      <c r="D82" s="272"/>
      <c r="E82" s="249">
        <v>112.5</v>
      </c>
      <c r="F82" s="250"/>
      <c r="G82" s="251"/>
      <c r="H82" s="39">
        <v>22924</v>
      </c>
      <c r="I82" s="44">
        <v>22454.482</v>
      </c>
      <c r="J82" s="45">
        <v>8.7059999999999998E-2</v>
      </c>
      <c r="K82" s="41">
        <f t="shared" si="41"/>
        <v>22454.569060000002</v>
      </c>
      <c r="L82" s="116">
        <v>18184.12932</v>
      </c>
      <c r="M82" s="29">
        <f t="shared" si="30"/>
        <v>469.43093999999837</v>
      </c>
      <c r="N82" s="81">
        <f t="shared" si="31"/>
        <v>2.0477706333973059E-2</v>
      </c>
      <c r="O82" s="107">
        <f t="shared" si="42"/>
        <v>31</v>
      </c>
      <c r="P82" s="197">
        <f t="shared" si="43"/>
        <v>0.11545751637865058</v>
      </c>
      <c r="Q82" s="98">
        <f t="shared" si="44"/>
        <v>93.371791050057283</v>
      </c>
      <c r="R82" s="197">
        <f t="shared" si="45"/>
        <v>0.34775726111180416</v>
      </c>
      <c r="S82" s="208">
        <f t="shared" si="46"/>
        <v>124.37179105005728</v>
      </c>
      <c r="T82" s="213">
        <f t="shared" si="32"/>
        <v>22547.940851050058</v>
      </c>
      <c r="U82" s="84">
        <f t="shared" si="47"/>
        <v>9.1769999999999996</v>
      </c>
      <c r="V82" s="199">
        <f t="shared" si="48"/>
        <v>3.4179149284092783E-2</v>
      </c>
      <c r="W82" s="86">
        <f t="shared" si="49"/>
        <v>134.94823688126809</v>
      </c>
      <c r="X82" s="199">
        <f t="shared" si="50"/>
        <v>0.50260607322545248</v>
      </c>
      <c r="Y82" s="216">
        <f t="shared" si="51"/>
        <v>144.12523688126808</v>
      </c>
      <c r="Z82" s="98">
        <f t="shared" si="52"/>
        <v>268.49702793132536</v>
      </c>
      <c r="AA82" s="83">
        <f t="shared" si="33"/>
        <v>1.1712485950590009E-2</v>
      </c>
      <c r="AB82" s="51">
        <f t="shared" si="34"/>
        <v>200.93391206867301</v>
      </c>
      <c r="AC82" s="30">
        <f t="shared" si="35"/>
        <v>8.7652203833830482E-3</v>
      </c>
      <c r="AD82" s="32">
        <f t="shared" si="36"/>
        <v>0.99152660075259713</v>
      </c>
      <c r="AE82" s="130">
        <f t="shared" si="37"/>
        <v>0.97121864461352203</v>
      </c>
      <c r="AF82" s="141">
        <f t="shared" si="38"/>
        <v>318.17245668606489</v>
      </c>
      <c r="AG82" s="48">
        <f t="shared" si="53"/>
        <v>-318.17245668606489</v>
      </c>
      <c r="AH82" s="140">
        <f t="shared" si="54"/>
        <v>1.3879447595797632</v>
      </c>
      <c r="AI82" s="173">
        <f t="shared" si="55"/>
        <v>1.3879447595797631E-2</v>
      </c>
      <c r="AJ82" s="170">
        <f t="shared" si="56"/>
        <v>-1.3879447595797631E-2</v>
      </c>
      <c r="AK82" s="137">
        <f t="shared" si="39"/>
        <v>586.66948461739025</v>
      </c>
      <c r="AL82" s="8">
        <f t="shared" si="40"/>
        <v>2.5591933546387641E-2</v>
      </c>
    </row>
    <row r="83" spans="1:68" x14ac:dyDescent="0.2">
      <c r="A83" s="13" t="s">
        <v>17</v>
      </c>
      <c r="B83" s="270">
        <v>0.875000000000001</v>
      </c>
      <c r="C83" s="271"/>
      <c r="D83" s="272"/>
      <c r="E83" s="249">
        <v>112.5</v>
      </c>
      <c r="F83" s="250"/>
      <c r="G83" s="251"/>
      <c r="H83" s="39">
        <v>22022</v>
      </c>
      <c r="I83" s="44">
        <v>21581.169599999997</v>
      </c>
      <c r="J83" s="45">
        <v>8.6449999999999999E-2</v>
      </c>
      <c r="K83" s="41">
        <f t="shared" si="41"/>
        <v>21581.256049999996</v>
      </c>
      <c r="L83" s="116">
        <v>17777.001640000002</v>
      </c>
      <c r="M83" s="29">
        <f t="shared" si="30"/>
        <v>440.74395000000368</v>
      </c>
      <c r="N83" s="81">
        <f t="shared" si="31"/>
        <v>2.0013802106984092E-2</v>
      </c>
      <c r="O83" s="107">
        <f t="shared" si="42"/>
        <v>31</v>
      </c>
      <c r="P83" s="197">
        <f t="shared" si="43"/>
        <v>0.12348511954138504</v>
      </c>
      <c r="Q83" s="98">
        <f t="shared" si="44"/>
        <v>86.250113462159504</v>
      </c>
      <c r="R83" s="197">
        <f t="shared" si="45"/>
        <v>0.34356792165589645</v>
      </c>
      <c r="S83" s="208">
        <f t="shared" si="46"/>
        <v>117.2501134621595</v>
      </c>
      <c r="T83" s="213">
        <f t="shared" si="32"/>
        <v>21667.506163462156</v>
      </c>
      <c r="U83" s="84">
        <f t="shared" si="47"/>
        <v>9.1769999999999996</v>
      </c>
      <c r="V83" s="199">
        <f t="shared" si="48"/>
        <v>3.6555578775202914E-2</v>
      </c>
      <c r="W83" s="86">
        <f t="shared" si="49"/>
        <v>124.6152802702335</v>
      </c>
      <c r="X83" s="199">
        <f t="shared" si="50"/>
        <v>0.49639138002751559</v>
      </c>
      <c r="Y83" s="216">
        <f t="shared" si="51"/>
        <v>133.7922802702335</v>
      </c>
      <c r="Z83" s="98">
        <f t="shared" si="52"/>
        <v>251.04239373239301</v>
      </c>
      <c r="AA83" s="83">
        <f t="shared" si="33"/>
        <v>1.1399618278648306E-2</v>
      </c>
      <c r="AB83" s="51">
        <f t="shared" si="34"/>
        <v>189.70155626761067</v>
      </c>
      <c r="AC83" s="30">
        <f t="shared" si="35"/>
        <v>8.6141838283357863E-3</v>
      </c>
      <c r="AD83" s="32">
        <f t="shared" si="36"/>
        <v>0.99152660075259713</v>
      </c>
      <c r="AE83" s="130">
        <f t="shared" si="37"/>
        <v>0.97167849122483352</v>
      </c>
      <c r="AF83" s="141">
        <f t="shared" si="38"/>
        <v>305.72406570541023</v>
      </c>
      <c r="AG83" s="48">
        <f t="shared" si="53"/>
        <v>-305.72406570541023</v>
      </c>
      <c r="AH83" s="140">
        <f t="shared" si="54"/>
        <v>1.388266577537963</v>
      </c>
      <c r="AI83" s="173">
        <f t="shared" si="55"/>
        <v>1.3882665775379631E-2</v>
      </c>
      <c r="AJ83" s="170">
        <f t="shared" si="56"/>
        <v>-1.3882665775379631E-2</v>
      </c>
      <c r="AK83" s="137">
        <f t="shared" si="39"/>
        <v>556.76645943780318</v>
      </c>
      <c r="AL83" s="8">
        <f t="shared" si="40"/>
        <v>2.5282284054027934E-2</v>
      </c>
    </row>
    <row r="84" spans="1:68" x14ac:dyDescent="0.2">
      <c r="A84" s="13" t="s">
        <v>17</v>
      </c>
      <c r="B84" s="270">
        <v>0.91666666666666696</v>
      </c>
      <c r="C84" s="271"/>
      <c r="D84" s="272"/>
      <c r="E84" s="249">
        <v>112.5</v>
      </c>
      <c r="F84" s="250"/>
      <c r="G84" s="251"/>
      <c r="H84" s="39">
        <v>21516</v>
      </c>
      <c r="I84" s="44">
        <v>21100.140599999999</v>
      </c>
      <c r="J84" s="45">
        <v>8.652E-2</v>
      </c>
      <c r="K84" s="41">
        <f t="shared" si="41"/>
        <v>21100.22712</v>
      </c>
      <c r="L84" s="116">
        <v>17637.86348</v>
      </c>
      <c r="M84" s="29">
        <f t="shared" si="30"/>
        <v>415.77288000000044</v>
      </c>
      <c r="N84" s="81">
        <f t="shared" si="31"/>
        <v>1.9323892916899073E-2</v>
      </c>
      <c r="O84" s="107">
        <f t="shared" si="42"/>
        <v>31</v>
      </c>
      <c r="P84" s="197">
        <f t="shared" si="43"/>
        <v>0.12824438945289754</v>
      </c>
      <c r="Q84" s="98">
        <f t="shared" si="44"/>
        <v>82.448071206589503</v>
      </c>
      <c r="R84" s="197">
        <f t="shared" si="45"/>
        <v>0.34108072753090618</v>
      </c>
      <c r="S84" s="208">
        <f t="shared" si="46"/>
        <v>113.4480712065895</v>
      </c>
      <c r="T84" s="213">
        <f t="shared" si="32"/>
        <v>21182.675191206588</v>
      </c>
      <c r="U84" s="84">
        <f t="shared" si="47"/>
        <v>9.1769999999999996</v>
      </c>
      <c r="V84" s="199">
        <f t="shared" si="48"/>
        <v>3.7964476193846471E-2</v>
      </c>
      <c r="W84" s="86">
        <f t="shared" si="49"/>
        <v>119.10090317910391</v>
      </c>
      <c r="X84" s="199">
        <f t="shared" si="50"/>
        <v>0.49271040682234984</v>
      </c>
      <c r="Y84" s="216">
        <f t="shared" si="51"/>
        <v>128.2779031791039</v>
      </c>
      <c r="Z84" s="98">
        <f t="shared" si="52"/>
        <v>241.72597438569341</v>
      </c>
      <c r="AA84" s="83">
        <f t="shared" si="33"/>
        <v>1.1234707863250298E-2</v>
      </c>
      <c r="AB84" s="51">
        <f t="shared" si="34"/>
        <v>174.04690561430704</v>
      </c>
      <c r="AC84" s="30">
        <f t="shared" si="35"/>
        <v>8.0891850536487751E-3</v>
      </c>
      <c r="AD84" s="32">
        <f t="shared" si="36"/>
        <v>0.99152660075259713</v>
      </c>
      <c r="AE84" s="130">
        <f t="shared" si="37"/>
        <v>0.97236245977504476</v>
      </c>
      <c r="AF84" s="141">
        <f t="shared" si="38"/>
        <v>298.80245771992236</v>
      </c>
      <c r="AG84" s="48">
        <f t="shared" si="53"/>
        <v>-298.80245771992236</v>
      </c>
      <c r="AH84" s="140">
        <f t="shared" si="54"/>
        <v>1.38874538817588</v>
      </c>
      <c r="AI84" s="173">
        <f t="shared" si="55"/>
        <v>1.3887453881758801E-2</v>
      </c>
      <c r="AJ84" s="170">
        <f t="shared" si="56"/>
        <v>-1.3887453881758801E-2</v>
      </c>
      <c r="AK84" s="137">
        <f t="shared" si="39"/>
        <v>540.52843210561582</v>
      </c>
      <c r="AL84" s="8">
        <f t="shared" si="40"/>
        <v>2.51221617450091E-2</v>
      </c>
    </row>
    <row r="85" spans="1:68" x14ac:dyDescent="0.2">
      <c r="A85" s="13" t="s">
        <v>17</v>
      </c>
      <c r="B85" s="270">
        <v>0.95833333333333304</v>
      </c>
      <c r="C85" s="271"/>
      <c r="D85" s="272"/>
      <c r="E85" s="249">
        <v>112.5</v>
      </c>
      <c r="F85" s="250"/>
      <c r="G85" s="251"/>
      <c r="H85" s="39">
        <v>21010</v>
      </c>
      <c r="I85" s="44">
        <v>20600.918600000001</v>
      </c>
      <c r="J85" s="45">
        <v>8.7160000000000001E-2</v>
      </c>
      <c r="K85" s="41">
        <f t="shared" si="41"/>
        <v>20601.00576</v>
      </c>
      <c r="L85" s="116">
        <v>17503.823</v>
      </c>
      <c r="M85" s="29">
        <f t="shared" si="30"/>
        <v>408.99423999999999</v>
      </c>
      <c r="N85" s="81">
        <f t="shared" si="31"/>
        <v>1.9466646358876724E-2</v>
      </c>
      <c r="O85" s="107">
        <f t="shared" si="42"/>
        <v>31</v>
      </c>
      <c r="P85" s="197">
        <f t="shared" si="43"/>
        <v>0.13345916901817503</v>
      </c>
      <c r="Q85" s="98">
        <f t="shared" si="44"/>
        <v>78.592858948806125</v>
      </c>
      <c r="R85" s="197">
        <f t="shared" si="45"/>
        <v>0.33835282729259053</v>
      </c>
      <c r="S85" s="208">
        <f t="shared" si="46"/>
        <v>109.59285894880612</v>
      </c>
      <c r="T85" s="213">
        <f t="shared" si="32"/>
        <v>20679.598618948807</v>
      </c>
      <c r="U85" s="84">
        <f t="shared" si="47"/>
        <v>9.1769999999999996</v>
      </c>
      <c r="V85" s="199">
        <f t="shared" si="48"/>
        <v>3.9508219163864267E-2</v>
      </c>
      <c r="W85" s="86">
        <f t="shared" si="49"/>
        <v>113.51092196762752</v>
      </c>
      <c r="X85" s="199">
        <f t="shared" si="50"/>
        <v>0.48867978452537025</v>
      </c>
      <c r="Y85" s="216">
        <f t="shared" si="51"/>
        <v>122.68792196762752</v>
      </c>
      <c r="Z85" s="98">
        <f t="shared" si="52"/>
        <v>232.28078091643363</v>
      </c>
      <c r="AA85" s="83">
        <f t="shared" si="33"/>
        <v>1.1055724936527065E-2</v>
      </c>
      <c r="AB85" s="51">
        <f t="shared" si="34"/>
        <v>176.71345908356636</v>
      </c>
      <c r="AC85" s="30">
        <f t="shared" si="35"/>
        <v>8.4109214223496605E-3</v>
      </c>
      <c r="AD85" s="32">
        <f t="shared" si="36"/>
        <v>0.99152660075259713</v>
      </c>
      <c r="AE85" s="130">
        <f t="shared" si="37"/>
        <v>0.97222078971151615</v>
      </c>
      <c r="AF85" s="141">
        <f t="shared" si="38"/>
        <v>291.75456625482946</v>
      </c>
      <c r="AG85" s="48">
        <f t="shared" si="53"/>
        <v>-291.75456625482946</v>
      </c>
      <c r="AH85" s="140">
        <f t="shared" si="54"/>
        <v>1.3886461982619203</v>
      </c>
      <c r="AI85" s="173">
        <f t="shared" si="55"/>
        <v>1.3886461982619202E-2</v>
      </c>
      <c r="AJ85" s="170">
        <f t="shared" si="56"/>
        <v>-1.3886461982619202E-2</v>
      </c>
      <c r="AK85" s="137">
        <f t="shared" si="39"/>
        <v>524.03534717126308</v>
      </c>
      <c r="AL85" s="8">
        <f t="shared" si="40"/>
        <v>2.4942186919146268E-2</v>
      </c>
    </row>
    <row r="86" spans="1:68" x14ac:dyDescent="0.2">
      <c r="A86" s="13" t="s">
        <v>18</v>
      </c>
      <c r="B86" s="270">
        <v>0</v>
      </c>
      <c r="C86" s="271"/>
      <c r="D86" s="272"/>
      <c r="E86" s="249">
        <v>112.5</v>
      </c>
      <c r="F86" s="250"/>
      <c r="G86" s="251"/>
      <c r="H86" s="39">
        <v>20064</v>
      </c>
      <c r="I86" s="44">
        <v>19653.593999999997</v>
      </c>
      <c r="J86" s="45">
        <v>9.3840000000000007E-2</v>
      </c>
      <c r="K86" s="41">
        <f t="shared" si="41"/>
        <v>19653.687839999999</v>
      </c>
      <c r="L86" s="116">
        <v>17078.762839999999</v>
      </c>
      <c r="M86" s="29">
        <f t="shared" si="30"/>
        <v>410.31216000000131</v>
      </c>
      <c r="N86" s="81">
        <f t="shared" si="31"/>
        <v>2.0450167464114898E-2</v>
      </c>
      <c r="O86" s="107">
        <f t="shared" si="42"/>
        <v>31</v>
      </c>
      <c r="P86" s="197">
        <f t="shared" si="43"/>
        <v>0.14419713974696768</v>
      </c>
      <c r="Q86" s="98">
        <f t="shared" si="44"/>
        <v>71.531008465215493</v>
      </c>
      <c r="R86" s="197">
        <f t="shared" si="45"/>
        <v>0.33272796206129701</v>
      </c>
      <c r="S86" s="208">
        <f t="shared" si="46"/>
        <v>102.53100846521549</v>
      </c>
      <c r="T86" s="213">
        <f t="shared" si="32"/>
        <v>19725.218848465214</v>
      </c>
      <c r="U86" s="84">
        <f t="shared" si="47"/>
        <v>9.1769999999999996</v>
      </c>
      <c r="V86" s="199">
        <f t="shared" si="48"/>
        <v>4.2687004885739434E-2</v>
      </c>
      <c r="W86" s="86">
        <f t="shared" si="49"/>
        <v>103.27545136205822</v>
      </c>
      <c r="X86" s="199">
        <f t="shared" si="50"/>
        <v>0.48038789330599596</v>
      </c>
      <c r="Y86" s="216">
        <f t="shared" si="51"/>
        <v>112.45245136205821</v>
      </c>
      <c r="Z86" s="98">
        <f t="shared" si="52"/>
        <v>214.98345982727369</v>
      </c>
      <c r="AA86" s="83">
        <f t="shared" si="33"/>
        <v>1.0714885358217388E-2</v>
      </c>
      <c r="AB86" s="51">
        <f t="shared" si="34"/>
        <v>195.32870017272762</v>
      </c>
      <c r="AC86" s="30">
        <f t="shared" si="35"/>
        <v>9.7352821058975091E-3</v>
      </c>
      <c r="AD86" s="32">
        <f t="shared" si="36"/>
        <v>0.99152660075259713</v>
      </c>
      <c r="AE86" s="130">
        <f t="shared" si="37"/>
        <v>0.97124507831896112</v>
      </c>
      <c r="AF86" s="141">
        <f t="shared" si="38"/>
        <v>278.48094783943287</v>
      </c>
      <c r="AG86" s="48">
        <f t="shared" si="53"/>
        <v>-278.48094783943287</v>
      </c>
      <c r="AH86" s="140">
        <f t="shared" si="54"/>
        <v>1.3879632567754829</v>
      </c>
      <c r="AI86" s="173">
        <f t="shared" si="55"/>
        <v>1.3879632567754829E-2</v>
      </c>
      <c r="AJ86" s="170">
        <f t="shared" si="56"/>
        <v>-1.3879632567754829E-2</v>
      </c>
      <c r="AK86" s="137">
        <f t="shared" si="39"/>
        <v>493.46440766670656</v>
      </c>
      <c r="AL86" s="8">
        <f t="shared" si="40"/>
        <v>2.4594517925972215E-2</v>
      </c>
    </row>
    <row r="87" spans="1:68" x14ac:dyDescent="0.2">
      <c r="A87" s="13" t="s">
        <v>18</v>
      </c>
      <c r="B87" s="270">
        <v>4.1666666666666699E-2</v>
      </c>
      <c r="C87" s="271"/>
      <c r="D87" s="272"/>
      <c r="E87" s="249">
        <v>112.5</v>
      </c>
      <c r="F87" s="250"/>
      <c r="G87" s="251"/>
      <c r="H87" s="39">
        <v>19844</v>
      </c>
      <c r="I87" s="44">
        <v>19475.0936</v>
      </c>
      <c r="J87" s="45">
        <v>0.10032000000000001</v>
      </c>
      <c r="K87" s="41">
        <f t="shared" si="41"/>
        <v>19475.193920000002</v>
      </c>
      <c r="L87" s="116">
        <v>17000.21356</v>
      </c>
      <c r="M87" s="29">
        <f t="shared" si="30"/>
        <v>368.80607999999847</v>
      </c>
      <c r="N87" s="81">
        <f t="shared" si="31"/>
        <v>1.8585269098971905E-2</v>
      </c>
      <c r="O87" s="107">
        <f t="shared" si="42"/>
        <v>31</v>
      </c>
      <c r="P87" s="197">
        <f t="shared" si="43"/>
        <v>0.1463534183539669</v>
      </c>
      <c r="Q87" s="98">
        <f t="shared" si="44"/>
        <v>70.237625596593517</v>
      </c>
      <c r="R87" s="197">
        <f t="shared" si="45"/>
        <v>0.33159730977830787</v>
      </c>
      <c r="S87" s="208">
        <f t="shared" si="46"/>
        <v>101.23762559659352</v>
      </c>
      <c r="T87" s="213">
        <f t="shared" si="32"/>
        <v>19545.431545596595</v>
      </c>
      <c r="U87" s="84">
        <f t="shared" si="47"/>
        <v>9.1769999999999996</v>
      </c>
      <c r="V87" s="199">
        <f t="shared" si="48"/>
        <v>4.3325332910785615E-2</v>
      </c>
      <c r="W87" s="86">
        <f t="shared" si="49"/>
        <v>101.40140404354879</v>
      </c>
      <c r="X87" s="199">
        <f t="shared" si="50"/>
        <v>0.4787239389569396</v>
      </c>
      <c r="Y87" s="216">
        <f t="shared" si="51"/>
        <v>110.5784040435488</v>
      </c>
      <c r="Z87" s="98">
        <f t="shared" si="52"/>
        <v>211.81602964014232</v>
      </c>
      <c r="AA87" s="83">
        <f t="shared" si="33"/>
        <v>1.0674059143325051E-2</v>
      </c>
      <c r="AB87" s="51">
        <f t="shared" si="34"/>
        <v>156.99005035985616</v>
      </c>
      <c r="AC87" s="30">
        <f t="shared" si="35"/>
        <v>7.911209955646854E-3</v>
      </c>
      <c r="AD87" s="32">
        <f t="shared" si="36"/>
        <v>0.99152660075259713</v>
      </c>
      <c r="AE87" s="130">
        <f t="shared" si="37"/>
        <v>0.97309379946314556</v>
      </c>
      <c r="AF87" s="141">
        <f t="shared" si="38"/>
        <v>275.68426838780869</v>
      </c>
      <c r="AG87" s="48">
        <f t="shared" si="53"/>
        <v>-275.68426838780869</v>
      </c>
      <c r="AH87" s="140">
        <f t="shared" si="54"/>
        <v>1.3892575508355607</v>
      </c>
      <c r="AI87" s="173">
        <f t="shared" si="55"/>
        <v>1.3892575508355607E-2</v>
      </c>
      <c r="AJ87" s="170">
        <f t="shared" si="56"/>
        <v>-1.3892575508355607E-2</v>
      </c>
      <c r="AK87" s="137">
        <f t="shared" si="39"/>
        <v>487.50029802795098</v>
      </c>
      <c r="AL87" s="8">
        <f t="shared" si="40"/>
        <v>2.4566634651680658E-2</v>
      </c>
    </row>
    <row r="88" spans="1:68" x14ac:dyDescent="0.2">
      <c r="A88" s="13" t="s">
        <v>18</v>
      </c>
      <c r="B88" s="270">
        <v>8.3333333333332996E-2</v>
      </c>
      <c r="C88" s="271"/>
      <c r="D88" s="272"/>
      <c r="E88" s="249">
        <v>112.5</v>
      </c>
      <c r="F88" s="250"/>
      <c r="G88" s="251"/>
      <c r="H88" s="39">
        <v>20240</v>
      </c>
      <c r="I88" s="44">
        <v>19822.9512</v>
      </c>
      <c r="J88" s="45">
        <v>0.10083</v>
      </c>
      <c r="K88" s="41">
        <f t="shared" si="41"/>
        <v>19823.052029999999</v>
      </c>
      <c r="L88" s="116">
        <v>16627.87614</v>
      </c>
      <c r="M88" s="29">
        <f t="shared" si="30"/>
        <v>416.94797000000108</v>
      </c>
      <c r="N88" s="81">
        <f t="shared" si="31"/>
        <v>2.0600196146245111E-2</v>
      </c>
      <c r="O88" s="107">
        <f t="shared" si="42"/>
        <v>31</v>
      </c>
      <c r="P88" s="197">
        <f t="shared" si="43"/>
        <v>0.14219154829637323</v>
      </c>
      <c r="Q88" s="98">
        <f t="shared" si="44"/>
        <v>72.769146626682783</v>
      </c>
      <c r="R88" s="197">
        <f t="shared" si="45"/>
        <v>0.33377927829205906</v>
      </c>
      <c r="S88" s="208">
        <f t="shared" si="46"/>
        <v>103.76914662668278</v>
      </c>
      <c r="T88" s="213">
        <f t="shared" si="32"/>
        <v>19895.821176626683</v>
      </c>
      <c r="U88" s="84">
        <f t="shared" si="47"/>
        <v>9.1769999999999996</v>
      </c>
      <c r="V88" s="199">
        <f t="shared" si="48"/>
        <v>4.209328511986507E-2</v>
      </c>
      <c r="W88" s="86">
        <f t="shared" si="49"/>
        <v>105.06962415166164</v>
      </c>
      <c r="X88" s="199">
        <f t="shared" si="50"/>
        <v>0.48193588829170259</v>
      </c>
      <c r="Y88" s="216">
        <f t="shared" si="51"/>
        <v>114.24662415166165</v>
      </c>
      <c r="Z88" s="98">
        <f t="shared" si="52"/>
        <v>218.01577077834443</v>
      </c>
      <c r="AA88" s="83">
        <f t="shared" si="33"/>
        <v>1.0771530176795673E-2</v>
      </c>
      <c r="AB88" s="51">
        <f t="shared" si="34"/>
        <v>198.93219922165665</v>
      </c>
      <c r="AC88" s="30">
        <f t="shared" si="35"/>
        <v>9.8286659694494394E-3</v>
      </c>
      <c r="AD88" s="32">
        <f t="shared" si="36"/>
        <v>0.99152660075259713</v>
      </c>
      <c r="AE88" s="130">
        <f t="shared" si="37"/>
        <v>0.97109601878560359</v>
      </c>
      <c r="AF88" s="141">
        <f t="shared" si="38"/>
        <v>280.90265239921592</v>
      </c>
      <c r="AG88" s="48">
        <f t="shared" si="53"/>
        <v>-280.90265239921592</v>
      </c>
      <c r="AH88" s="140">
        <f t="shared" si="54"/>
        <v>1.3878589545415807</v>
      </c>
      <c r="AI88" s="173">
        <f t="shared" si="55"/>
        <v>1.3878589545415806E-2</v>
      </c>
      <c r="AJ88" s="170">
        <f t="shared" si="56"/>
        <v>-1.3878589545415806E-2</v>
      </c>
      <c r="AK88" s="137">
        <f t="shared" si="39"/>
        <v>498.91842317756038</v>
      </c>
      <c r="AL88" s="8">
        <f t="shared" si="40"/>
        <v>2.4650119722211483E-2</v>
      </c>
    </row>
    <row r="89" spans="1:68" x14ac:dyDescent="0.2">
      <c r="A89" s="13" t="s">
        <v>18</v>
      </c>
      <c r="B89" s="270">
        <v>0.125000000000003</v>
      </c>
      <c r="C89" s="271"/>
      <c r="D89" s="272"/>
      <c r="E89" s="249">
        <v>112.5</v>
      </c>
      <c r="F89" s="250"/>
      <c r="G89" s="251"/>
      <c r="H89" s="39">
        <v>20086</v>
      </c>
      <c r="I89" s="44">
        <v>19679.851599999998</v>
      </c>
      <c r="J89" s="45">
        <v>0.10083</v>
      </c>
      <c r="K89" s="41">
        <f t="shared" si="41"/>
        <v>19679.952429999998</v>
      </c>
      <c r="L89" s="116">
        <v>16541.942040000002</v>
      </c>
      <c r="M89" s="29">
        <f t="shared" si="30"/>
        <v>406.04757000000245</v>
      </c>
      <c r="N89" s="81">
        <f t="shared" si="31"/>
        <v>2.0215452056158642E-2</v>
      </c>
      <c r="O89" s="107">
        <f t="shared" si="42"/>
        <v>31</v>
      </c>
      <c r="P89" s="197">
        <f t="shared" si="43"/>
        <v>0.14388356462222657</v>
      </c>
      <c r="Q89" s="98">
        <f t="shared" si="44"/>
        <v>71.722319934641263</v>
      </c>
      <c r="R89" s="197">
        <f t="shared" si="45"/>
        <v>0.33289235661845051</v>
      </c>
      <c r="S89" s="208">
        <f t="shared" si="46"/>
        <v>102.72231993464126</v>
      </c>
      <c r="T89" s="213">
        <f t="shared" si="32"/>
        <v>19751.674749934638</v>
      </c>
      <c r="U89" s="84">
        <f t="shared" si="47"/>
        <v>9.1769999999999996</v>
      </c>
      <c r="V89" s="199">
        <f t="shared" si="48"/>
        <v>4.2594176533489458E-2</v>
      </c>
      <c r="W89" s="86">
        <f t="shared" si="49"/>
        <v>103.55266779857924</v>
      </c>
      <c r="X89" s="199">
        <f t="shared" si="50"/>
        <v>0.48062990222583346</v>
      </c>
      <c r="Y89" s="216">
        <f t="shared" si="51"/>
        <v>112.72966779857924</v>
      </c>
      <c r="Z89" s="98">
        <f t="shared" si="52"/>
        <v>215.45198773322051</v>
      </c>
      <c r="AA89" s="83">
        <f t="shared" si="33"/>
        <v>1.0726475541831152E-2</v>
      </c>
      <c r="AB89" s="51">
        <f t="shared" si="34"/>
        <v>190.59558226678195</v>
      </c>
      <c r="AC89" s="30">
        <f t="shared" si="35"/>
        <v>9.4889765143274882E-3</v>
      </c>
      <c r="AD89" s="32">
        <f t="shared" si="36"/>
        <v>0.99152660075259713</v>
      </c>
      <c r="AE89" s="130">
        <f t="shared" si="37"/>
        <v>0.97147746491404752</v>
      </c>
      <c r="AF89" s="141">
        <f t="shared" si="38"/>
        <v>278.81896469885817</v>
      </c>
      <c r="AG89" s="48">
        <f t="shared" si="53"/>
        <v>-278.81896469885817</v>
      </c>
      <c r="AH89" s="140">
        <f t="shared" si="54"/>
        <v>1.3881258822008271</v>
      </c>
      <c r="AI89" s="173">
        <f t="shared" si="55"/>
        <v>1.3881258822008271E-2</v>
      </c>
      <c r="AJ89" s="170">
        <f t="shared" si="56"/>
        <v>-1.3881258822008271E-2</v>
      </c>
      <c r="AK89" s="137">
        <f t="shared" si="39"/>
        <v>494.27095243207867</v>
      </c>
      <c r="AL89" s="8">
        <f t="shared" si="40"/>
        <v>2.4607734363839423E-2</v>
      </c>
    </row>
    <row r="90" spans="1:68" x14ac:dyDescent="0.2">
      <c r="A90" s="13" t="s">
        <v>18</v>
      </c>
      <c r="B90" s="270">
        <v>0.16666666666666299</v>
      </c>
      <c r="C90" s="271"/>
      <c r="D90" s="272"/>
      <c r="E90" s="249">
        <v>112.5</v>
      </c>
      <c r="F90" s="250"/>
      <c r="G90" s="251"/>
      <c r="H90" s="39">
        <v>20262</v>
      </c>
      <c r="I90" s="44">
        <v>19857.867599999998</v>
      </c>
      <c r="J90" s="45">
        <v>0.10086000000000001</v>
      </c>
      <c r="K90" s="41">
        <f t="shared" si="41"/>
        <v>19857.968459999996</v>
      </c>
      <c r="L90" s="116">
        <v>16696.530579999999</v>
      </c>
      <c r="M90" s="29">
        <f t="shared" si="30"/>
        <v>404.03154000000359</v>
      </c>
      <c r="N90" s="81">
        <f t="shared" si="31"/>
        <v>1.9940358306189104E-2</v>
      </c>
      <c r="O90" s="107">
        <f t="shared" si="42"/>
        <v>31</v>
      </c>
      <c r="P90" s="197">
        <f t="shared" si="43"/>
        <v>0.14178287723838115</v>
      </c>
      <c r="Q90" s="98">
        <f t="shared" si="44"/>
        <v>73.025724325621226</v>
      </c>
      <c r="R90" s="197">
        <f t="shared" si="45"/>
        <v>0.33399346152591675</v>
      </c>
      <c r="S90" s="208">
        <f t="shared" si="46"/>
        <v>104.02572432562123</v>
      </c>
      <c r="T90" s="213">
        <f t="shared" si="32"/>
        <v>19930.994184325617</v>
      </c>
      <c r="U90" s="84">
        <f t="shared" si="47"/>
        <v>9.1769999999999996</v>
      </c>
      <c r="V90" s="199">
        <f t="shared" si="48"/>
        <v>4.1972305303762059E-2</v>
      </c>
      <c r="W90" s="86">
        <f t="shared" si="49"/>
        <v>105.44144910217113</v>
      </c>
      <c r="X90" s="199">
        <f t="shared" si="50"/>
        <v>0.48225135593194013</v>
      </c>
      <c r="Y90" s="216">
        <f t="shared" si="51"/>
        <v>114.61844910217113</v>
      </c>
      <c r="Z90" s="98">
        <f t="shared" si="52"/>
        <v>218.64417342779234</v>
      </c>
      <c r="AA90" s="83">
        <f t="shared" si="33"/>
        <v>1.0790848555314991E-2</v>
      </c>
      <c r="AB90" s="51">
        <f t="shared" si="34"/>
        <v>185.38736657221125</v>
      </c>
      <c r="AC90" s="30">
        <f t="shared" si="35"/>
        <v>9.1495097508741113E-3</v>
      </c>
      <c r="AD90" s="32">
        <f t="shared" si="36"/>
        <v>0.99152660075259713</v>
      </c>
      <c r="AE90" s="130">
        <f t="shared" si="37"/>
        <v>0.97175026945134391</v>
      </c>
      <c r="AF90" s="141">
        <f t="shared" si="38"/>
        <v>281.30075359289509</v>
      </c>
      <c r="AG90" s="48">
        <f t="shared" si="53"/>
        <v>-281.30075359289509</v>
      </c>
      <c r="AH90" s="140">
        <f t="shared" si="54"/>
        <v>1.3883168176532183</v>
      </c>
      <c r="AI90" s="173">
        <f t="shared" si="55"/>
        <v>1.3883168176532184E-2</v>
      </c>
      <c r="AJ90" s="170">
        <f t="shared" si="56"/>
        <v>-1.3883168176532184E-2</v>
      </c>
      <c r="AK90" s="137">
        <f t="shared" si="39"/>
        <v>499.94492702068743</v>
      </c>
      <c r="AL90" s="8">
        <f t="shared" si="40"/>
        <v>2.4674016731847173E-2</v>
      </c>
    </row>
    <row r="91" spans="1:68" x14ac:dyDescent="0.2">
      <c r="A91" s="13" t="s">
        <v>18</v>
      </c>
      <c r="B91" s="270">
        <v>0.20833333333333301</v>
      </c>
      <c r="C91" s="271"/>
      <c r="D91" s="272"/>
      <c r="E91" s="249">
        <v>112.5</v>
      </c>
      <c r="F91" s="250"/>
      <c r="G91" s="251"/>
      <c r="H91" s="39">
        <v>20042</v>
      </c>
      <c r="I91" s="44">
        <v>19652.872800000001</v>
      </c>
      <c r="J91" s="45">
        <v>0.10083</v>
      </c>
      <c r="K91" s="41">
        <f t="shared" si="41"/>
        <v>19652.97363</v>
      </c>
      <c r="L91" s="116">
        <v>16698.735679999998</v>
      </c>
      <c r="M91" s="29">
        <f t="shared" si="30"/>
        <v>389.02636999999959</v>
      </c>
      <c r="N91" s="81">
        <f t="shared" si="31"/>
        <v>1.9410556331703403E-2</v>
      </c>
      <c r="O91" s="107">
        <f t="shared" si="42"/>
        <v>31</v>
      </c>
      <c r="P91" s="197">
        <f t="shared" si="43"/>
        <v>0.14420567994979092</v>
      </c>
      <c r="Q91" s="98">
        <f t="shared" si="44"/>
        <v>71.525809722495438</v>
      </c>
      <c r="R91" s="197">
        <f t="shared" si="45"/>
        <v>0.33272348467715551</v>
      </c>
      <c r="S91" s="208">
        <f t="shared" si="46"/>
        <v>102.52580972249544</v>
      </c>
      <c r="T91" s="213">
        <f t="shared" si="32"/>
        <v>19724.499439722495</v>
      </c>
      <c r="U91" s="84">
        <f t="shared" si="47"/>
        <v>9.1769999999999996</v>
      </c>
      <c r="V91" s="199">
        <f t="shared" si="48"/>
        <v>4.2689533061265529E-2</v>
      </c>
      <c r="W91" s="86">
        <f t="shared" si="49"/>
        <v>103.2679182737491</v>
      </c>
      <c r="X91" s="199">
        <f t="shared" si="50"/>
        <v>0.48038130231178805</v>
      </c>
      <c r="Y91" s="216">
        <f t="shared" si="51"/>
        <v>112.4449182737491</v>
      </c>
      <c r="Z91" s="98">
        <f t="shared" si="52"/>
        <v>214.97072799624453</v>
      </c>
      <c r="AA91" s="83">
        <f t="shared" si="33"/>
        <v>1.0726011775084549E-2</v>
      </c>
      <c r="AB91" s="51">
        <f t="shared" si="34"/>
        <v>174.05564200375505</v>
      </c>
      <c r="AC91" s="30">
        <f t="shared" si="35"/>
        <v>8.6845445566188523E-3</v>
      </c>
      <c r="AD91" s="32">
        <f t="shared" si="36"/>
        <v>0.99152660075259713</v>
      </c>
      <c r="AE91" s="130">
        <f t="shared" si="37"/>
        <v>0.97227552950839125</v>
      </c>
      <c r="AF91" s="141">
        <f t="shared" si="38"/>
        <v>278.32015216179747</v>
      </c>
      <c r="AG91" s="48">
        <f t="shared" si="53"/>
        <v>-278.32015216179747</v>
      </c>
      <c r="AH91" s="140">
        <f t="shared" si="54"/>
        <v>1.3886845233100362</v>
      </c>
      <c r="AI91" s="173">
        <f t="shared" si="55"/>
        <v>1.3886845233100362E-2</v>
      </c>
      <c r="AJ91" s="170">
        <f t="shared" si="56"/>
        <v>-1.3886845233100362E-2</v>
      </c>
      <c r="AK91" s="137">
        <f t="shared" si="39"/>
        <v>493.290880158042</v>
      </c>
      <c r="AL91" s="8">
        <f t="shared" si="40"/>
        <v>2.4612857008184913E-2</v>
      </c>
    </row>
    <row r="92" spans="1:68" x14ac:dyDescent="0.2">
      <c r="A92" s="13" t="s">
        <v>18</v>
      </c>
      <c r="B92" s="270">
        <v>0.250000000000003</v>
      </c>
      <c r="C92" s="271"/>
      <c r="D92" s="272"/>
      <c r="E92" s="249">
        <v>112.5</v>
      </c>
      <c r="F92" s="250"/>
      <c r="G92" s="251"/>
      <c r="H92" s="39">
        <v>19228</v>
      </c>
      <c r="I92" s="44">
        <v>18866.045199999997</v>
      </c>
      <c r="J92" s="45">
        <v>0.10083</v>
      </c>
      <c r="K92" s="41">
        <f t="shared" si="41"/>
        <v>18866.146029999996</v>
      </c>
      <c r="L92" s="116">
        <v>16644.428780000002</v>
      </c>
      <c r="M92" s="29">
        <f t="shared" si="30"/>
        <v>361.85397000000376</v>
      </c>
      <c r="N92" s="81">
        <f t="shared" si="31"/>
        <v>1.8819116392760751E-2</v>
      </c>
      <c r="O92" s="107">
        <f t="shared" si="42"/>
        <v>31</v>
      </c>
      <c r="P92" s="197">
        <f t="shared" si="43"/>
        <v>0.1540547443171125</v>
      </c>
      <c r="Q92" s="98">
        <f t="shared" si="44"/>
        <v>65.913234449126776</v>
      </c>
      <c r="R92" s="197">
        <f t="shared" si="45"/>
        <v>0.32755633807013279</v>
      </c>
      <c r="S92" s="208">
        <f t="shared" si="46"/>
        <v>96.913234449126776</v>
      </c>
      <c r="T92" s="213">
        <f t="shared" si="32"/>
        <v>18932.059264449123</v>
      </c>
      <c r="U92" s="84">
        <f t="shared" si="47"/>
        <v>9.1769999999999996</v>
      </c>
      <c r="V92" s="199">
        <f t="shared" si="48"/>
        <v>4.5605173825746491E-2</v>
      </c>
      <c r="W92" s="86">
        <f t="shared" si="49"/>
        <v>95.136934096804879</v>
      </c>
      <c r="X92" s="199">
        <f t="shared" si="50"/>
        <v>0.47278374378700827</v>
      </c>
      <c r="Y92" s="216">
        <f t="shared" si="51"/>
        <v>104.31393409680487</v>
      </c>
      <c r="Z92" s="98">
        <f t="shared" si="52"/>
        <v>201.22716854593165</v>
      </c>
      <c r="AA92" s="83">
        <f t="shared" si="33"/>
        <v>1.0465319770435388E-2</v>
      </c>
      <c r="AB92" s="51">
        <f t="shared" si="34"/>
        <v>160.62680145407211</v>
      </c>
      <c r="AC92" s="30">
        <f t="shared" si="35"/>
        <v>8.353796622325365E-3</v>
      </c>
      <c r="AD92" s="32">
        <f t="shared" si="36"/>
        <v>0.99152660075259713</v>
      </c>
      <c r="AE92" s="130">
        <f t="shared" si="37"/>
        <v>0.97286174676517834</v>
      </c>
      <c r="AF92" s="141">
        <f t="shared" si="38"/>
        <v>267.09519070376865</v>
      </c>
      <c r="AG92" s="48">
        <f t="shared" si="53"/>
        <v>-267.09519070376865</v>
      </c>
      <c r="AH92" s="140">
        <f t="shared" si="54"/>
        <v>1.3890950213426705</v>
      </c>
      <c r="AI92" s="173">
        <f t="shared" si="55"/>
        <v>1.3890950213426704E-2</v>
      </c>
      <c r="AJ92" s="170">
        <f t="shared" si="56"/>
        <v>-1.3890950213426704E-2</v>
      </c>
      <c r="AK92" s="137">
        <f t="shared" si="39"/>
        <v>468.3223592497003</v>
      </c>
      <c r="AL92" s="8">
        <f t="shared" si="40"/>
        <v>2.4356269983862092E-2</v>
      </c>
    </row>
    <row r="93" spans="1:68" x14ac:dyDescent="0.2">
      <c r="A93" s="13" t="s">
        <v>18</v>
      </c>
      <c r="B93" s="270">
        <v>0.29166666666667301</v>
      </c>
      <c r="C93" s="271"/>
      <c r="D93" s="272"/>
      <c r="E93" s="249">
        <v>112.5</v>
      </c>
      <c r="F93" s="250"/>
      <c r="G93" s="251"/>
      <c r="H93" s="39">
        <v>19294</v>
      </c>
      <c r="I93" s="44">
        <v>18899.1126</v>
      </c>
      <c r="J93" s="45">
        <v>0.10083</v>
      </c>
      <c r="K93" s="41">
        <f t="shared" si="41"/>
        <v>18899.21343</v>
      </c>
      <c r="L93" s="116">
        <v>16865.520499999999</v>
      </c>
      <c r="M93" s="29">
        <f t="shared" si="30"/>
        <v>394.78657000000021</v>
      </c>
      <c r="N93" s="81">
        <f t="shared" si="31"/>
        <v>2.0461623820876969E-2</v>
      </c>
      <c r="O93" s="107">
        <f t="shared" si="42"/>
        <v>31</v>
      </c>
      <c r="P93" s="197">
        <f t="shared" si="43"/>
        <v>0.1536224781468038</v>
      </c>
      <c r="Q93" s="98">
        <f t="shared" si="44"/>
        <v>66.144494124572631</v>
      </c>
      <c r="R93" s="197">
        <f t="shared" si="45"/>
        <v>0.32778326139301778</v>
      </c>
      <c r="S93" s="208">
        <f t="shared" si="46"/>
        <v>97.144494124572631</v>
      </c>
      <c r="T93" s="213">
        <f t="shared" si="32"/>
        <v>18965.357924124572</v>
      </c>
      <c r="U93" s="84">
        <f t="shared" si="47"/>
        <v>9.1769999999999996</v>
      </c>
      <c r="V93" s="199">
        <f t="shared" si="48"/>
        <v>4.5477209095265106E-2</v>
      </c>
      <c r="W93" s="86">
        <f t="shared" si="49"/>
        <v>95.471891673929917</v>
      </c>
      <c r="X93" s="199">
        <f t="shared" si="50"/>
        <v>0.47311705136491344</v>
      </c>
      <c r="Y93" s="216">
        <f t="shared" si="51"/>
        <v>104.64889167392991</v>
      </c>
      <c r="Z93" s="98">
        <f t="shared" si="52"/>
        <v>201.79338579850253</v>
      </c>
      <c r="AA93" s="83">
        <f t="shared" si="33"/>
        <v>1.0458867305820593E-2</v>
      </c>
      <c r="AB93" s="51">
        <f t="shared" si="34"/>
        <v>192.99318420149768</v>
      </c>
      <c r="AC93" s="30">
        <f t="shared" si="35"/>
        <v>1.0002756515056374E-2</v>
      </c>
      <c r="AD93" s="32">
        <f t="shared" si="36"/>
        <v>0.99152660075259713</v>
      </c>
      <c r="AE93" s="130">
        <f t="shared" si="37"/>
        <v>0.9712331747444064</v>
      </c>
      <c r="AF93" s="141">
        <f t="shared" si="38"/>
        <v>267.79202363904813</v>
      </c>
      <c r="AG93" s="48">
        <f t="shared" si="53"/>
        <v>-267.79202363904813</v>
      </c>
      <c r="AH93" s="140">
        <f t="shared" si="54"/>
        <v>1.387954927122671</v>
      </c>
      <c r="AI93" s="173">
        <f t="shared" si="55"/>
        <v>1.3879549271226709E-2</v>
      </c>
      <c r="AJ93" s="170">
        <f t="shared" si="56"/>
        <v>-1.3879549271226709E-2</v>
      </c>
      <c r="AK93" s="137">
        <f t="shared" si="39"/>
        <v>469.58540943755065</v>
      </c>
      <c r="AL93" s="8">
        <f t="shared" si="40"/>
        <v>2.4338416577047304E-2</v>
      </c>
    </row>
    <row r="94" spans="1:68" x14ac:dyDescent="0.2">
      <c r="A94" s="13" t="s">
        <v>18</v>
      </c>
      <c r="B94" s="270">
        <v>0.33333333333333298</v>
      </c>
      <c r="C94" s="271"/>
      <c r="D94" s="272"/>
      <c r="E94" s="249">
        <v>112.5</v>
      </c>
      <c r="F94" s="250"/>
      <c r="G94" s="251"/>
      <c r="H94" s="39">
        <v>20306</v>
      </c>
      <c r="I94" s="44">
        <v>19927.239999999998</v>
      </c>
      <c r="J94" s="45">
        <v>0.10083</v>
      </c>
      <c r="K94" s="41">
        <f t="shared" si="41"/>
        <v>19927.340829999997</v>
      </c>
      <c r="L94" s="116">
        <v>17471.524879999997</v>
      </c>
      <c r="M94" s="29">
        <f t="shared" si="30"/>
        <v>378.65917000000263</v>
      </c>
      <c r="N94" s="81">
        <f t="shared" si="31"/>
        <v>1.8647649463212974E-2</v>
      </c>
      <c r="O94" s="107">
        <f t="shared" si="42"/>
        <v>31</v>
      </c>
      <c r="P94" s="197">
        <f t="shared" si="43"/>
        <v>0.14097573796171251</v>
      </c>
      <c r="Q94" s="98">
        <f t="shared" si="44"/>
        <v>73.536835658330546</v>
      </c>
      <c r="R94" s="197">
        <f t="shared" si="45"/>
        <v>0.33441644110652657</v>
      </c>
      <c r="S94" s="208">
        <f t="shared" si="46"/>
        <v>104.53683565833055</v>
      </c>
      <c r="T94" s="213">
        <f t="shared" si="32"/>
        <v>20000.877665658329</v>
      </c>
      <c r="U94" s="84">
        <f t="shared" si="47"/>
        <v>9.1769999999999996</v>
      </c>
      <c r="V94" s="199">
        <f t="shared" si="48"/>
        <v>4.1733366041117277E-2</v>
      </c>
      <c r="W94" s="86">
        <f t="shared" si="49"/>
        <v>106.18215813614256</v>
      </c>
      <c r="X94" s="199">
        <f t="shared" si="50"/>
        <v>0.48287445489064368</v>
      </c>
      <c r="Y94" s="216">
        <f t="shared" si="51"/>
        <v>115.35915813614255</v>
      </c>
      <c r="Z94" s="98">
        <f t="shared" si="52"/>
        <v>219.8959937944731</v>
      </c>
      <c r="AA94" s="83">
        <f t="shared" si="33"/>
        <v>1.0829114241823751E-2</v>
      </c>
      <c r="AB94" s="51">
        <f t="shared" si="34"/>
        <v>158.76317620552953</v>
      </c>
      <c r="AC94" s="30">
        <f t="shared" si="35"/>
        <v>7.8185352213892209E-3</v>
      </c>
      <c r="AD94" s="32">
        <f t="shared" si="36"/>
        <v>0.99152660075259713</v>
      </c>
      <c r="AE94" s="130">
        <f t="shared" si="37"/>
        <v>0.97303203681577766</v>
      </c>
      <c r="AF94" s="141">
        <f t="shared" si="38"/>
        <v>282.09385380996036</v>
      </c>
      <c r="AG94" s="48">
        <f t="shared" si="53"/>
        <v>-282.09385380996036</v>
      </c>
      <c r="AH94" s="140">
        <f t="shared" si="54"/>
        <v>1.3892142904065812</v>
      </c>
      <c r="AI94" s="173">
        <f t="shared" si="55"/>
        <v>1.3892142904065811E-2</v>
      </c>
      <c r="AJ94" s="170">
        <f t="shared" si="56"/>
        <v>-1.3892142904065811E-2</v>
      </c>
      <c r="AK94" s="137">
        <f t="shared" si="39"/>
        <v>501.98984760443346</v>
      </c>
      <c r="AL94" s="8">
        <f t="shared" si="40"/>
        <v>2.4721257145889564E-2</v>
      </c>
    </row>
    <row r="95" spans="1:68" ht="15.75" x14ac:dyDescent="0.25">
      <c r="A95" s="13" t="s">
        <v>18</v>
      </c>
      <c r="B95" s="270">
        <v>0.375000000000004</v>
      </c>
      <c r="C95" s="271"/>
      <c r="D95" s="272"/>
      <c r="E95" s="249">
        <v>112.5</v>
      </c>
      <c r="F95" s="250"/>
      <c r="G95" s="251"/>
      <c r="H95" s="39">
        <v>21538</v>
      </c>
      <c r="I95" s="44">
        <v>21131.226999999999</v>
      </c>
      <c r="J95" s="45">
        <v>0.10031</v>
      </c>
      <c r="K95" s="41">
        <f t="shared" si="41"/>
        <v>21131.327310000001</v>
      </c>
      <c r="L95" s="116">
        <v>18648.89114</v>
      </c>
      <c r="M95" s="29">
        <f t="shared" si="30"/>
        <v>406.67268999999942</v>
      </c>
      <c r="N95" s="81">
        <f t="shared" si="31"/>
        <v>1.8881636642213734E-2</v>
      </c>
      <c r="O95" s="107">
        <f t="shared" si="42"/>
        <v>31</v>
      </c>
      <c r="P95" s="197">
        <f t="shared" si="43"/>
        <v>0.1279289964407917</v>
      </c>
      <c r="Q95" s="98">
        <f t="shared" si="44"/>
        <v>82.691295163398479</v>
      </c>
      <c r="R95" s="197">
        <f t="shared" si="45"/>
        <v>0.34124562595622127</v>
      </c>
      <c r="S95" s="208">
        <f t="shared" si="46"/>
        <v>113.69129516339848</v>
      </c>
      <c r="T95" s="213">
        <f t="shared" si="32"/>
        <v>21214.018605163397</v>
      </c>
      <c r="U95" s="84">
        <f t="shared" si="47"/>
        <v>9.1769999999999996</v>
      </c>
      <c r="V95" s="199">
        <f t="shared" si="48"/>
        <v>3.7871109688295011E-2</v>
      </c>
      <c r="W95" s="86">
        <f t="shared" si="49"/>
        <v>119.45362451450248</v>
      </c>
      <c r="X95" s="199">
        <f t="shared" si="50"/>
        <v>0.4929542679146921</v>
      </c>
      <c r="Y95" s="216">
        <f t="shared" si="51"/>
        <v>128.63062451450247</v>
      </c>
      <c r="Z95" s="98">
        <f t="shared" si="52"/>
        <v>242.32191967790095</v>
      </c>
      <c r="AA95" s="83">
        <f t="shared" si="33"/>
        <v>1.1250901647223557E-2</v>
      </c>
      <c r="AB95" s="51">
        <f t="shared" si="34"/>
        <v>164.35077032209847</v>
      </c>
      <c r="AC95" s="30">
        <f t="shared" si="35"/>
        <v>7.6307349949901789E-3</v>
      </c>
      <c r="AD95" s="32">
        <f t="shared" si="36"/>
        <v>0.99152660075259713</v>
      </c>
      <c r="AE95" s="130">
        <f t="shared" si="37"/>
        <v>0.97280033786988118</v>
      </c>
      <c r="AF95" s="141">
        <f t="shared" si="38"/>
        <v>299.17402275689159</v>
      </c>
      <c r="AG95" s="48">
        <f t="shared" si="53"/>
        <v>-299.17402275689159</v>
      </c>
      <c r="AH95" s="140">
        <f t="shared" si="54"/>
        <v>1.3890520139144378</v>
      </c>
      <c r="AI95" s="173">
        <f t="shared" si="55"/>
        <v>1.3890520139144378E-2</v>
      </c>
      <c r="AJ95" s="170">
        <f t="shared" si="56"/>
        <v>-1.3890520139144378E-2</v>
      </c>
      <c r="AK95" s="137">
        <f t="shared" si="39"/>
        <v>541.4959424347926</v>
      </c>
      <c r="AL95" s="8">
        <f t="shared" si="40"/>
        <v>2.5141421786367937E-2</v>
      </c>
      <c r="BP95" s="220"/>
    </row>
    <row r="96" spans="1:68" x14ac:dyDescent="0.2">
      <c r="A96" s="13" t="s">
        <v>18</v>
      </c>
      <c r="B96" s="270">
        <v>0.41666666666663199</v>
      </c>
      <c r="C96" s="271"/>
      <c r="D96" s="272"/>
      <c r="E96" s="249">
        <v>112.5</v>
      </c>
      <c r="F96" s="250"/>
      <c r="G96" s="251"/>
      <c r="H96" s="39">
        <v>22880</v>
      </c>
      <c r="I96" s="44">
        <v>22401.461000000003</v>
      </c>
      <c r="J96" s="45">
        <v>8.6480000000000001E-2</v>
      </c>
      <c r="K96" s="41">
        <f t="shared" si="41"/>
        <v>22401.547480000005</v>
      </c>
      <c r="L96" s="116">
        <v>19519.85944</v>
      </c>
      <c r="M96" s="29">
        <f t="shared" si="30"/>
        <v>478.45251999999527</v>
      </c>
      <c r="N96" s="81">
        <f t="shared" si="31"/>
        <v>2.0911386363636156E-2</v>
      </c>
      <c r="O96" s="107">
        <f t="shared" si="42"/>
        <v>31</v>
      </c>
      <c r="P96" s="197">
        <f t="shared" si="43"/>
        <v>0.11592363807271865</v>
      </c>
      <c r="Q96" s="98">
        <f t="shared" si="44"/>
        <v>92.931357314573049</v>
      </c>
      <c r="R96" s="197">
        <f t="shared" si="45"/>
        <v>0.34751422680455035</v>
      </c>
      <c r="S96" s="208">
        <f t="shared" si="46"/>
        <v>123.93135731457305</v>
      </c>
      <c r="T96" s="213">
        <f t="shared" si="32"/>
        <v>22494.478837314578</v>
      </c>
      <c r="U96" s="84">
        <f t="shared" si="47"/>
        <v>9.1769999999999996</v>
      </c>
      <c r="V96" s="199">
        <f t="shared" si="48"/>
        <v>3.4317136341720615E-2</v>
      </c>
      <c r="W96" s="86">
        <f t="shared" si="49"/>
        <v>134.30906087026489</v>
      </c>
      <c r="X96" s="199">
        <f t="shared" si="50"/>
        <v>0.50224499878101048</v>
      </c>
      <c r="Y96" s="216">
        <f t="shared" si="51"/>
        <v>143.48606087026488</v>
      </c>
      <c r="Z96" s="98">
        <f t="shared" si="52"/>
        <v>267.41741818483791</v>
      </c>
      <c r="AA96" s="83">
        <f t="shared" si="33"/>
        <v>1.1687824221365294E-2</v>
      </c>
      <c r="AB96" s="51">
        <f t="shared" si="34"/>
        <v>211.03510181515736</v>
      </c>
      <c r="AC96" s="30">
        <f t="shared" si="35"/>
        <v>9.2235621422708629E-3</v>
      </c>
      <c r="AD96" s="32">
        <f t="shared" si="36"/>
        <v>0.99152660075259713</v>
      </c>
      <c r="AE96" s="130">
        <f t="shared" si="37"/>
        <v>0.97078865722123597</v>
      </c>
      <c r="AF96" s="141">
        <f t="shared" si="38"/>
        <v>317.49292628064978</v>
      </c>
      <c r="AG96" s="48">
        <f t="shared" si="53"/>
        <v>-317.49292628064978</v>
      </c>
      <c r="AH96" s="140">
        <f t="shared" si="54"/>
        <v>1.3876439085692736</v>
      </c>
      <c r="AI96" s="173">
        <f t="shared" si="55"/>
        <v>1.3876439085692735E-2</v>
      </c>
      <c r="AJ96" s="170">
        <f t="shared" si="56"/>
        <v>-1.3876439085692735E-2</v>
      </c>
      <c r="AK96" s="137">
        <f t="shared" si="39"/>
        <v>584.9103444654877</v>
      </c>
      <c r="AL96" s="8">
        <f t="shared" si="40"/>
        <v>2.5564263307058029E-2</v>
      </c>
    </row>
    <row r="97" spans="1:68" ht="18.75" x14ac:dyDescent="0.3">
      <c r="A97" s="13" t="s">
        <v>18</v>
      </c>
      <c r="B97" s="270">
        <v>0.45833333333333198</v>
      </c>
      <c r="C97" s="271"/>
      <c r="D97" s="272"/>
      <c r="E97" s="249">
        <v>112.5</v>
      </c>
      <c r="F97" s="250"/>
      <c r="G97" s="251"/>
      <c r="H97" s="39">
        <v>23210</v>
      </c>
      <c r="I97" s="44">
        <v>22742.724000000002</v>
      </c>
      <c r="J97" s="45">
        <v>8.6419999999999997E-2</v>
      </c>
      <c r="K97" s="41">
        <f t="shared" si="41"/>
        <v>22742.810420000002</v>
      </c>
      <c r="L97" s="116">
        <v>19616.684800000003</v>
      </c>
      <c r="M97" s="29">
        <f t="shared" si="30"/>
        <v>467.18957999999839</v>
      </c>
      <c r="N97" s="81">
        <f t="shared" si="31"/>
        <v>2.0128805687203721E-2</v>
      </c>
      <c r="O97" s="107">
        <f t="shared" si="42"/>
        <v>31</v>
      </c>
      <c r="P97" s="197">
        <f t="shared" si="43"/>
        <v>0.11296919308050164</v>
      </c>
      <c r="Q97" s="98">
        <f t="shared" si="44"/>
        <v>95.78433811112231</v>
      </c>
      <c r="R97" s="197">
        <f t="shared" si="45"/>
        <v>0.34905417374720737</v>
      </c>
      <c r="S97" s="208">
        <f t="shared" si="46"/>
        <v>126.78433811112231</v>
      </c>
      <c r="T97" s="213">
        <f t="shared" si="32"/>
        <v>22838.594758111125</v>
      </c>
      <c r="U97" s="84">
        <f t="shared" si="47"/>
        <v>9.1769999999999996</v>
      </c>
      <c r="V97" s="199">
        <f t="shared" si="48"/>
        <v>3.3442525319347209E-2</v>
      </c>
      <c r="W97" s="86">
        <f t="shared" si="49"/>
        <v>138.44975711471909</v>
      </c>
      <c r="X97" s="199">
        <f t="shared" si="50"/>
        <v>0.50453410785294384</v>
      </c>
      <c r="Y97" s="216">
        <f t="shared" si="51"/>
        <v>147.62675711471908</v>
      </c>
      <c r="Z97" s="98">
        <f t="shared" si="52"/>
        <v>274.41109522584139</v>
      </c>
      <c r="AA97" s="83">
        <f t="shared" si="33"/>
        <v>1.1822968342345601E-2</v>
      </c>
      <c r="AB97" s="51">
        <f t="shared" si="34"/>
        <v>192.77848477415699</v>
      </c>
      <c r="AC97" s="30">
        <f t="shared" si="35"/>
        <v>8.3058373448581212E-3</v>
      </c>
      <c r="AD97" s="32">
        <f t="shared" si="36"/>
        <v>0.99152660075259713</v>
      </c>
      <c r="AE97" s="130">
        <f t="shared" si="37"/>
        <v>0.9715646626270793</v>
      </c>
      <c r="AF97" s="141">
        <f t="shared" si="38"/>
        <v>322.19818152428502</v>
      </c>
      <c r="AG97" s="48">
        <f t="shared" si="53"/>
        <v>-322.19818152428502</v>
      </c>
      <c r="AH97" s="140">
        <f t="shared" si="54"/>
        <v>1.3881869087646919</v>
      </c>
      <c r="AI97" s="173">
        <f t="shared" si="55"/>
        <v>1.3881869087646919E-2</v>
      </c>
      <c r="AJ97" s="170">
        <f t="shared" si="56"/>
        <v>-1.3881869087646919E-2</v>
      </c>
      <c r="AK97" s="137">
        <f t="shared" si="39"/>
        <v>596.60927675012636</v>
      </c>
      <c r="AL97" s="8">
        <f t="shared" si="40"/>
        <v>2.5704837429992518E-2</v>
      </c>
      <c r="AS97" s="224" t="s">
        <v>157</v>
      </c>
      <c r="AT97" s="224"/>
      <c r="AU97" s="224"/>
      <c r="AV97" s="224"/>
      <c r="AW97" s="224"/>
      <c r="AX97" s="224"/>
      <c r="AY97" s="224"/>
      <c r="AZ97" s="224"/>
      <c r="BA97" s="224"/>
      <c r="BB97" s="224"/>
      <c r="BC97" s="224"/>
      <c r="BD97" s="224"/>
      <c r="BE97" s="224"/>
      <c r="BF97" s="224"/>
      <c r="BG97" s="224"/>
      <c r="BH97" s="224"/>
      <c r="BI97" s="224"/>
      <c r="BJ97" s="224"/>
      <c r="BK97" s="224"/>
      <c r="BL97" s="224"/>
      <c r="BM97" s="224"/>
      <c r="BN97" s="224"/>
      <c r="BO97" s="224"/>
    </row>
    <row r="98" spans="1:68" ht="15" customHeight="1" x14ac:dyDescent="0.2">
      <c r="A98" s="13" t="s">
        <v>18</v>
      </c>
      <c r="B98" s="270">
        <v>0.50000000000003197</v>
      </c>
      <c r="C98" s="271"/>
      <c r="D98" s="272"/>
      <c r="E98" s="249">
        <v>112.5</v>
      </c>
      <c r="F98" s="250"/>
      <c r="G98" s="251"/>
      <c r="H98" s="39">
        <v>23078</v>
      </c>
      <c r="I98" s="44">
        <v>22600.196</v>
      </c>
      <c r="J98" s="45">
        <v>8.6419999999999997E-2</v>
      </c>
      <c r="K98" s="41">
        <f t="shared" si="41"/>
        <v>22600.28242</v>
      </c>
      <c r="L98" s="116">
        <v>19139.845119999998</v>
      </c>
      <c r="M98" s="29">
        <f t="shared" si="30"/>
        <v>477.71758000000045</v>
      </c>
      <c r="N98" s="81">
        <f t="shared" si="31"/>
        <v>2.0700129127307412E-2</v>
      </c>
      <c r="O98" s="107">
        <f t="shared" si="42"/>
        <v>31</v>
      </c>
      <c r="P98" s="197">
        <f t="shared" si="43"/>
        <v>0.11419005047957506</v>
      </c>
      <c r="Q98" s="98">
        <f t="shared" si="44"/>
        <v>94.587549159955728</v>
      </c>
      <c r="R98" s="197">
        <f t="shared" si="45"/>
        <v>0.34841796817143977</v>
      </c>
      <c r="S98" s="208">
        <f t="shared" si="46"/>
        <v>125.58754915995573</v>
      </c>
      <c r="T98" s="213">
        <f t="shared" si="32"/>
        <v>22694.869969159954</v>
      </c>
      <c r="U98" s="84">
        <f t="shared" si="47"/>
        <v>9.1769999999999996</v>
      </c>
      <c r="V98" s="199">
        <f t="shared" si="48"/>
        <v>3.3803938491969686E-2</v>
      </c>
      <c r="W98" s="86">
        <f t="shared" si="49"/>
        <v>136.71269311996519</v>
      </c>
      <c r="X98" s="199">
        <f t="shared" si="50"/>
        <v>0.50358804285701553</v>
      </c>
      <c r="Y98" s="216">
        <f t="shared" si="51"/>
        <v>145.88969311996519</v>
      </c>
      <c r="Z98" s="98">
        <f t="shared" si="52"/>
        <v>271.47724227992092</v>
      </c>
      <c r="AA98" s="83">
        <f t="shared" si="33"/>
        <v>1.1763464870435952E-2</v>
      </c>
      <c r="AB98" s="51">
        <f t="shared" si="34"/>
        <v>206.24033772007954</v>
      </c>
      <c r="AC98" s="30">
        <f t="shared" si="35"/>
        <v>8.9366642568714585E-3</v>
      </c>
      <c r="AD98" s="32">
        <f t="shared" si="36"/>
        <v>0.99152660075259713</v>
      </c>
      <c r="AE98" s="130">
        <f t="shared" si="37"/>
        <v>0.97099815912221343</v>
      </c>
      <c r="AF98" s="141">
        <f t="shared" si="38"/>
        <v>320.27428769279436</v>
      </c>
      <c r="AG98" s="48">
        <f t="shared" si="53"/>
        <v>-320.27428769279436</v>
      </c>
      <c r="AH98" s="140">
        <f t="shared" si="54"/>
        <v>1.3877904831128969</v>
      </c>
      <c r="AI98" s="173">
        <f t="shared" si="55"/>
        <v>1.3877904831128969E-2</v>
      </c>
      <c r="AJ98" s="170">
        <f t="shared" si="56"/>
        <v>-1.3877904831128969E-2</v>
      </c>
      <c r="AK98" s="137">
        <f t="shared" si="39"/>
        <v>591.75152997271528</v>
      </c>
      <c r="AL98" s="8">
        <f t="shared" si="40"/>
        <v>2.5641369701564921E-2</v>
      </c>
      <c r="AS98" s="226" t="s">
        <v>158</v>
      </c>
      <c r="AT98" s="226"/>
      <c r="AU98" s="226"/>
      <c r="AV98" s="226"/>
      <c r="AW98" s="226"/>
      <c r="AX98" s="226"/>
      <c r="AY98" s="226"/>
      <c r="AZ98" s="226"/>
      <c r="BA98" s="226"/>
      <c r="BB98" s="226"/>
      <c r="BC98" s="226"/>
      <c r="BD98" s="226"/>
      <c r="BE98" s="226"/>
      <c r="BF98" s="226"/>
      <c r="BG98" s="226"/>
      <c r="BH98" s="226"/>
      <c r="BI98" s="226"/>
      <c r="BJ98" s="226"/>
      <c r="BK98" s="226"/>
      <c r="BL98" s="226"/>
      <c r="BM98" s="226"/>
      <c r="BN98" s="226"/>
      <c r="BO98" s="226"/>
    </row>
    <row r="99" spans="1:68" x14ac:dyDescent="0.2">
      <c r="A99" s="13" t="s">
        <v>18</v>
      </c>
      <c r="B99" s="270">
        <v>0.54166666666663199</v>
      </c>
      <c r="C99" s="271"/>
      <c r="D99" s="272"/>
      <c r="E99" s="249">
        <v>112.5</v>
      </c>
      <c r="F99" s="250"/>
      <c r="G99" s="251"/>
      <c r="H99" s="39">
        <v>22946</v>
      </c>
      <c r="I99" s="44">
        <v>22478.685000000001</v>
      </c>
      <c r="J99" s="45">
        <v>8.6419999999999997E-2</v>
      </c>
      <c r="K99" s="41">
        <f t="shared" si="41"/>
        <v>22478.771420000001</v>
      </c>
      <c r="L99" s="116">
        <v>19432.997179999998</v>
      </c>
      <c r="M99" s="29">
        <f t="shared" si="30"/>
        <v>467.22857999999906</v>
      </c>
      <c r="N99" s="81">
        <f t="shared" si="31"/>
        <v>2.036209273947525E-2</v>
      </c>
      <c r="O99" s="107">
        <f t="shared" si="42"/>
        <v>31</v>
      </c>
      <c r="P99" s="197">
        <f t="shared" si="43"/>
        <v>0.11524562692964468</v>
      </c>
      <c r="Q99" s="98">
        <f t="shared" si="44"/>
        <v>93.573178620853483</v>
      </c>
      <c r="R99" s="197">
        <f t="shared" si="45"/>
        <v>0.3478677301277382</v>
      </c>
      <c r="S99" s="208">
        <f t="shared" si="46"/>
        <v>124.57317862085348</v>
      </c>
      <c r="T99" s="213">
        <f t="shared" si="32"/>
        <v>22572.344598620854</v>
      </c>
      <c r="U99" s="84">
        <f t="shared" si="47"/>
        <v>9.1769999999999996</v>
      </c>
      <c r="V99" s="199">
        <f t="shared" si="48"/>
        <v>3.4116423172043525E-2</v>
      </c>
      <c r="W99" s="86">
        <f t="shared" si="49"/>
        <v>135.24050524192705</v>
      </c>
      <c r="X99" s="199">
        <f t="shared" si="50"/>
        <v>0.50277021977057357</v>
      </c>
      <c r="Y99" s="216">
        <f t="shared" si="51"/>
        <v>144.41750524192705</v>
      </c>
      <c r="Z99" s="98">
        <f t="shared" si="52"/>
        <v>268.99068386278054</v>
      </c>
      <c r="AA99" s="83">
        <f t="shared" si="33"/>
        <v>1.1722770150038374E-2</v>
      </c>
      <c r="AB99" s="51">
        <f t="shared" si="34"/>
        <v>198.23789613721851</v>
      </c>
      <c r="AC99" s="30">
        <f t="shared" si="35"/>
        <v>8.6393225894368739E-3</v>
      </c>
      <c r="AD99" s="32">
        <f t="shared" si="36"/>
        <v>0.99152660075259713</v>
      </c>
      <c r="AE99" s="130">
        <f t="shared" si="37"/>
        <v>0.97133330983345223</v>
      </c>
      <c r="AF99" s="141">
        <f t="shared" si="38"/>
        <v>318.49621634849046</v>
      </c>
      <c r="AG99" s="48">
        <f t="shared" si="53"/>
        <v>-318.49621634849046</v>
      </c>
      <c r="AH99" s="140">
        <f t="shared" si="54"/>
        <v>1.3880249993397127</v>
      </c>
      <c r="AI99" s="173">
        <f t="shared" si="55"/>
        <v>1.3880249993397127E-2</v>
      </c>
      <c r="AJ99" s="170">
        <f t="shared" si="56"/>
        <v>-1.3880249993397127E-2</v>
      </c>
      <c r="AK99" s="137">
        <f t="shared" si="39"/>
        <v>587.48690021127095</v>
      </c>
      <c r="AL99" s="8">
        <f t="shared" si="40"/>
        <v>2.56030201434355E-2</v>
      </c>
    </row>
    <row r="100" spans="1:68" x14ac:dyDescent="0.2">
      <c r="A100" s="13" t="s">
        <v>18</v>
      </c>
      <c r="B100" s="270">
        <v>0.58333333333333204</v>
      </c>
      <c r="C100" s="271"/>
      <c r="D100" s="272"/>
      <c r="E100" s="249">
        <v>112.5</v>
      </c>
      <c r="F100" s="250"/>
      <c r="G100" s="251"/>
      <c r="H100" s="39">
        <v>22902</v>
      </c>
      <c r="I100" s="44">
        <v>22443.424999999999</v>
      </c>
      <c r="J100" s="45">
        <v>8.6419999999999997E-2</v>
      </c>
      <c r="K100" s="41">
        <f t="shared" si="41"/>
        <v>22443.511419999999</v>
      </c>
      <c r="L100" s="116">
        <v>19389.454420000002</v>
      </c>
      <c r="M100" s="29">
        <f t="shared" si="30"/>
        <v>458.48858000000109</v>
      </c>
      <c r="N100" s="81">
        <f t="shared" si="31"/>
        <v>2.0019586935638857E-2</v>
      </c>
      <c r="O100" s="107">
        <f t="shared" si="42"/>
        <v>31</v>
      </c>
      <c r="P100" s="197">
        <f t="shared" si="43"/>
        <v>0.11555450774221616</v>
      </c>
      <c r="Q100" s="98">
        <f t="shared" si="44"/>
        <v>93.279852751790798</v>
      </c>
      <c r="R100" s="197">
        <f t="shared" si="45"/>
        <v>0.34770669248385788</v>
      </c>
      <c r="S100" s="208">
        <f t="shared" si="46"/>
        <v>124.2798527517908</v>
      </c>
      <c r="T100" s="213">
        <f t="shared" si="32"/>
        <v>22536.791272751791</v>
      </c>
      <c r="U100" s="84">
        <f t="shared" si="47"/>
        <v>9.1769999999999996</v>
      </c>
      <c r="V100" s="199">
        <f t="shared" si="48"/>
        <v>3.4207861856461859E-2</v>
      </c>
      <c r="W100" s="86">
        <f t="shared" si="49"/>
        <v>134.81481060171595</v>
      </c>
      <c r="X100" s="199">
        <f t="shared" si="50"/>
        <v>0.50253093791746428</v>
      </c>
      <c r="Y100" s="216">
        <f t="shared" si="51"/>
        <v>143.99181060171594</v>
      </c>
      <c r="Z100" s="98">
        <f t="shared" si="52"/>
        <v>268.27166335350671</v>
      </c>
      <c r="AA100" s="83">
        <f t="shared" si="33"/>
        <v>1.1713896749345329E-2</v>
      </c>
      <c r="AB100" s="51">
        <f t="shared" si="34"/>
        <v>190.21691664649438</v>
      </c>
      <c r="AC100" s="30">
        <f t="shared" si="35"/>
        <v>8.3056901862935285E-3</v>
      </c>
      <c r="AD100" s="32">
        <f t="shared" si="36"/>
        <v>0.99152660075259713</v>
      </c>
      <c r="AE100" s="130">
        <f t="shared" si="37"/>
        <v>0.9716729062743803</v>
      </c>
      <c r="AF100" s="141">
        <f t="shared" si="38"/>
        <v>317.93991634291859</v>
      </c>
      <c r="AG100" s="48">
        <f t="shared" si="53"/>
        <v>-317.93991634291859</v>
      </c>
      <c r="AH100" s="140">
        <f t="shared" si="54"/>
        <v>1.3882626685133115</v>
      </c>
      <c r="AI100" s="173">
        <f t="shared" si="55"/>
        <v>1.3882626685133116E-2</v>
      </c>
      <c r="AJ100" s="170">
        <f t="shared" si="56"/>
        <v>-1.3882626685133116E-2</v>
      </c>
      <c r="AK100" s="137">
        <f t="shared" si="39"/>
        <v>586.21157969642536</v>
      </c>
      <c r="AL100" s="8">
        <f t="shared" si="40"/>
        <v>2.5596523434478446E-2</v>
      </c>
    </row>
    <row r="101" spans="1:68" x14ac:dyDescent="0.2">
      <c r="A101" s="13" t="s">
        <v>18</v>
      </c>
      <c r="B101" s="270">
        <v>0.62500000000003197</v>
      </c>
      <c r="C101" s="271"/>
      <c r="D101" s="272"/>
      <c r="E101" s="249">
        <v>112.5</v>
      </c>
      <c r="F101" s="250"/>
      <c r="G101" s="251"/>
      <c r="H101" s="39">
        <v>23210</v>
      </c>
      <c r="I101" s="44">
        <v>22720.793000000001</v>
      </c>
      <c r="J101" s="45">
        <v>8.6419999999999997E-2</v>
      </c>
      <c r="K101" s="41">
        <f t="shared" si="41"/>
        <v>22720.879420000001</v>
      </c>
      <c r="L101" s="116">
        <v>19266.677759999999</v>
      </c>
      <c r="M101" s="29">
        <f t="shared" si="30"/>
        <v>489.12057999999888</v>
      </c>
      <c r="N101" s="81">
        <f t="shared" si="31"/>
        <v>2.1073700129254583E-2</v>
      </c>
      <c r="O101" s="107">
        <f t="shared" si="42"/>
        <v>31</v>
      </c>
      <c r="P101" s="197">
        <f t="shared" si="43"/>
        <v>0.11315584566040589</v>
      </c>
      <c r="Q101" s="98">
        <f t="shared" si="44"/>
        <v>95.599696595959159</v>
      </c>
      <c r="R101" s="197">
        <f t="shared" si="45"/>
        <v>0.34895691978045112</v>
      </c>
      <c r="S101" s="208">
        <f t="shared" si="46"/>
        <v>126.59969659595916</v>
      </c>
      <c r="T101" s="213">
        <f t="shared" si="32"/>
        <v>22816.479116595961</v>
      </c>
      <c r="U101" s="84">
        <f t="shared" si="47"/>
        <v>9.1769999999999996</v>
      </c>
      <c r="V101" s="199">
        <f t="shared" si="48"/>
        <v>3.3497780504049827E-2</v>
      </c>
      <c r="W101" s="86">
        <f t="shared" si="49"/>
        <v>138.18175264787999</v>
      </c>
      <c r="X101" s="199">
        <f t="shared" si="50"/>
        <v>0.50438945405509317</v>
      </c>
      <c r="Y101" s="216">
        <f t="shared" si="51"/>
        <v>147.35875264787998</v>
      </c>
      <c r="Z101" s="98">
        <f t="shared" si="52"/>
        <v>273.95844924383914</v>
      </c>
      <c r="AA101" s="83">
        <f t="shared" si="33"/>
        <v>1.1803466145792293E-2</v>
      </c>
      <c r="AB101" s="51">
        <f t="shared" si="34"/>
        <v>215.16213075615974</v>
      </c>
      <c r="AC101" s="30">
        <f t="shared" si="35"/>
        <v>9.27023398346229E-3</v>
      </c>
      <c r="AD101" s="32">
        <f t="shared" si="36"/>
        <v>0.99152660075259713</v>
      </c>
      <c r="AE101" s="130">
        <f t="shared" si="37"/>
        <v>0.97062777465288252</v>
      </c>
      <c r="AF101" s="141">
        <f t="shared" si="38"/>
        <v>322.04602881860495</v>
      </c>
      <c r="AG101" s="48">
        <f t="shared" si="53"/>
        <v>-322.04602881860495</v>
      </c>
      <c r="AH101" s="140">
        <f t="shared" si="54"/>
        <v>1.3875313607005815</v>
      </c>
      <c r="AI101" s="173">
        <f t="shared" si="55"/>
        <v>1.3875313607005814E-2</v>
      </c>
      <c r="AJ101" s="170">
        <f t="shared" si="56"/>
        <v>-1.3875313607005814E-2</v>
      </c>
      <c r="AK101" s="137">
        <f t="shared" si="39"/>
        <v>596.00447806244415</v>
      </c>
      <c r="AL101" s="8">
        <f t="shared" si="40"/>
        <v>2.5678779752798111E-2</v>
      </c>
    </row>
    <row r="102" spans="1:68" x14ac:dyDescent="0.2">
      <c r="A102" s="13" t="s">
        <v>18</v>
      </c>
      <c r="B102" s="270">
        <v>0.66666666666663199</v>
      </c>
      <c r="C102" s="271"/>
      <c r="D102" s="272"/>
      <c r="E102" s="249">
        <v>112.5</v>
      </c>
      <c r="F102" s="250"/>
      <c r="G102" s="251"/>
      <c r="H102" s="39">
        <v>23166</v>
      </c>
      <c r="I102" s="44">
        <v>22685.75</v>
      </c>
      <c r="J102" s="45">
        <v>8.6449999999999999E-2</v>
      </c>
      <c r="K102" s="41">
        <f t="shared" si="41"/>
        <v>22685.836449999999</v>
      </c>
      <c r="L102" s="116">
        <v>19366.280339999998</v>
      </c>
      <c r="M102" s="29">
        <f t="shared" si="30"/>
        <v>480.16355000000112</v>
      </c>
      <c r="N102" s="81">
        <f t="shared" si="31"/>
        <v>2.0727080635414018E-2</v>
      </c>
      <c r="O102" s="107">
        <f t="shared" si="42"/>
        <v>31</v>
      </c>
      <c r="P102" s="197">
        <f t="shared" si="43"/>
        <v>0.1134549973383677</v>
      </c>
      <c r="Q102" s="98">
        <f t="shared" si="44"/>
        <v>95.305032488175641</v>
      </c>
      <c r="R102" s="197">
        <f t="shared" si="45"/>
        <v>0.34880103894448433</v>
      </c>
      <c r="S102" s="208">
        <f t="shared" si="46"/>
        <v>126.30503248817564</v>
      </c>
      <c r="T102" s="213">
        <f t="shared" si="32"/>
        <v>22781.141482488176</v>
      </c>
      <c r="U102" s="84">
        <f t="shared" si="47"/>
        <v>9.1769999999999996</v>
      </c>
      <c r="V102" s="199">
        <f t="shared" si="48"/>
        <v>3.358633905078065E-2</v>
      </c>
      <c r="W102" s="86">
        <f t="shared" si="49"/>
        <v>137.75405871321709</v>
      </c>
      <c r="X102" s="199">
        <f t="shared" si="50"/>
        <v>0.50415762466636749</v>
      </c>
      <c r="Y102" s="216">
        <f t="shared" si="51"/>
        <v>146.93105871321708</v>
      </c>
      <c r="Z102" s="98">
        <f t="shared" si="52"/>
        <v>273.2360912013927</v>
      </c>
      <c r="AA102" s="83">
        <f t="shared" si="33"/>
        <v>1.1794703064896517E-2</v>
      </c>
      <c r="AB102" s="51">
        <f t="shared" si="34"/>
        <v>206.92745879860843</v>
      </c>
      <c r="AC102" s="30">
        <f t="shared" si="35"/>
        <v>8.9323775705175013E-3</v>
      </c>
      <c r="AD102" s="32">
        <f t="shared" si="36"/>
        <v>0.99152660075259713</v>
      </c>
      <c r="AE102" s="130">
        <f t="shared" si="37"/>
        <v>0.97097144880528485</v>
      </c>
      <c r="AF102" s="141">
        <f t="shared" si="38"/>
        <v>321.49121397941349</v>
      </c>
      <c r="AG102" s="48">
        <f t="shared" si="53"/>
        <v>-321.49121397941349</v>
      </c>
      <c r="AH102" s="140">
        <f t="shared" si="54"/>
        <v>1.3877717947829298</v>
      </c>
      <c r="AI102" s="173">
        <f t="shared" si="55"/>
        <v>1.3877717947829297E-2</v>
      </c>
      <c r="AJ102" s="170">
        <f t="shared" si="56"/>
        <v>-1.3877717947829297E-2</v>
      </c>
      <c r="AK102" s="137">
        <f t="shared" si="39"/>
        <v>594.72730518080618</v>
      </c>
      <c r="AL102" s="8">
        <f t="shared" si="40"/>
        <v>2.5672421012725814E-2</v>
      </c>
    </row>
    <row r="103" spans="1:68" x14ac:dyDescent="0.2">
      <c r="A103" s="13" t="s">
        <v>18</v>
      </c>
      <c r="B103" s="270">
        <v>0.70833333333333204</v>
      </c>
      <c r="C103" s="271"/>
      <c r="D103" s="272"/>
      <c r="E103" s="249">
        <v>112.5</v>
      </c>
      <c r="F103" s="250"/>
      <c r="G103" s="251"/>
      <c r="H103" s="39">
        <v>23298</v>
      </c>
      <c r="I103" s="44">
        <v>22793.46</v>
      </c>
      <c r="J103" s="45">
        <v>8.6419999999999997E-2</v>
      </c>
      <c r="K103" s="41">
        <f t="shared" si="41"/>
        <v>22793.546419999999</v>
      </c>
      <c r="L103" s="116">
        <v>19070.99122</v>
      </c>
      <c r="M103" s="29">
        <f t="shared" si="30"/>
        <v>504.45358000000124</v>
      </c>
      <c r="N103" s="81">
        <f t="shared" si="31"/>
        <v>2.1652226800583794E-2</v>
      </c>
      <c r="O103" s="107">
        <f t="shared" si="42"/>
        <v>31</v>
      </c>
      <c r="P103" s="197">
        <f t="shared" si="43"/>
        <v>0.11253904619852459</v>
      </c>
      <c r="Q103" s="98">
        <f t="shared" si="44"/>
        <v>96.212177481610141</v>
      </c>
      <c r="R103" s="197">
        <f t="shared" si="45"/>
        <v>0.34927828020850232</v>
      </c>
      <c r="S103" s="208">
        <f t="shared" si="46"/>
        <v>127.21217748161014</v>
      </c>
      <c r="T103" s="213">
        <f t="shared" si="32"/>
        <v>22889.75859748161</v>
      </c>
      <c r="U103" s="84">
        <f t="shared" si="47"/>
        <v>9.1769999999999996</v>
      </c>
      <c r="V103" s="199">
        <f t="shared" si="48"/>
        <v>3.3315187966576135E-2</v>
      </c>
      <c r="W103" s="86">
        <f t="shared" si="49"/>
        <v>139.07077217279183</v>
      </c>
      <c r="X103" s="199">
        <f t="shared" si="50"/>
        <v>0.50486748562639705</v>
      </c>
      <c r="Y103" s="216">
        <f t="shared" si="51"/>
        <v>148.24777217279183</v>
      </c>
      <c r="Z103" s="98">
        <f t="shared" si="52"/>
        <v>275.45994965440195</v>
      </c>
      <c r="AA103" s="83">
        <f t="shared" si="33"/>
        <v>1.1823330313949779E-2</v>
      </c>
      <c r="AB103" s="51">
        <f t="shared" si="34"/>
        <v>228.99363034559929</v>
      </c>
      <c r="AC103" s="30">
        <f t="shared" si="35"/>
        <v>9.8288964866340145E-3</v>
      </c>
      <c r="AD103" s="32">
        <f t="shared" si="36"/>
        <v>0.99152660075259713</v>
      </c>
      <c r="AE103" s="130">
        <f t="shared" si="37"/>
        <v>0.97005416401366173</v>
      </c>
      <c r="AF103" s="141">
        <f t="shared" si="38"/>
        <v>323.17358470523686</v>
      </c>
      <c r="AG103" s="48">
        <f t="shared" si="53"/>
        <v>-323.17358470523686</v>
      </c>
      <c r="AH103" s="140">
        <f t="shared" si="54"/>
        <v>1.3871301601220571</v>
      </c>
      <c r="AI103" s="173">
        <f t="shared" si="55"/>
        <v>1.3871301601220571E-2</v>
      </c>
      <c r="AJ103" s="170">
        <f t="shared" si="56"/>
        <v>-1.3871301601220571E-2</v>
      </c>
      <c r="AK103" s="137">
        <f t="shared" si="39"/>
        <v>598.63353435963882</v>
      </c>
      <c r="AL103" s="8">
        <f t="shared" si="40"/>
        <v>2.5694631915170352E-2</v>
      </c>
    </row>
    <row r="104" spans="1:68" x14ac:dyDescent="0.2">
      <c r="A104" s="13" t="s">
        <v>18</v>
      </c>
      <c r="B104" s="270">
        <v>0.75000000000003197</v>
      </c>
      <c r="C104" s="271"/>
      <c r="D104" s="272"/>
      <c r="E104" s="249">
        <v>112.5</v>
      </c>
      <c r="F104" s="250"/>
      <c r="G104" s="251"/>
      <c r="H104" s="39">
        <v>23232</v>
      </c>
      <c r="I104" s="44">
        <v>22745.971000000001</v>
      </c>
      <c r="J104" s="45">
        <v>8.6400000000000005E-2</v>
      </c>
      <c r="K104" s="41">
        <f t="shared" si="41"/>
        <v>22746.057400000002</v>
      </c>
      <c r="L104" s="116">
        <v>18461.515520000001</v>
      </c>
      <c r="M104" s="29">
        <f t="shared" si="30"/>
        <v>485.94259999999849</v>
      </c>
      <c r="N104" s="81">
        <f t="shared" si="31"/>
        <v>2.0916950757575693E-2</v>
      </c>
      <c r="O104" s="107">
        <f t="shared" si="42"/>
        <v>31</v>
      </c>
      <c r="P104" s="197">
        <f t="shared" si="43"/>
        <v>0.11294159528882103</v>
      </c>
      <c r="Q104" s="98">
        <f t="shared" si="44"/>
        <v>95.81169023038791</v>
      </c>
      <c r="R104" s="197">
        <f t="shared" si="45"/>
        <v>0.34906855296575351</v>
      </c>
      <c r="S104" s="208">
        <f t="shared" si="46"/>
        <v>126.81169023038791</v>
      </c>
      <c r="T104" s="213">
        <f t="shared" si="32"/>
        <v>22841.86909023039</v>
      </c>
      <c r="U104" s="84">
        <f t="shared" si="47"/>
        <v>9.1769999999999996</v>
      </c>
      <c r="V104" s="199">
        <f t="shared" si="48"/>
        <v>3.3434355482758409E-2</v>
      </c>
      <c r="W104" s="86">
        <f t="shared" si="49"/>
        <v>138.48945859268247</v>
      </c>
      <c r="X104" s="199">
        <f t="shared" si="50"/>
        <v>0.50455549626266716</v>
      </c>
      <c r="Y104" s="216">
        <f t="shared" si="51"/>
        <v>147.66645859268246</v>
      </c>
      <c r="Z104" s="98">
        <f t="shared" si="52"/>
        <v>274.47814882307034</v>
      </c>
      <c r="AA104" s="83">
        <f t="shared" si="33"/>
        <v>1.1814658609808468E-2</v>
      </c>
      <c r="AB104" s="51">
        <f t="shared" si="34"/>
        <v>211.46445117692815</v>
      </c>
      <c r="AC104" s="30">
        <f t="shared" si="35"/>
        <v>9.1022921477672235E-3</v>
      </c>
      <c r="AD104" s="32">
        <f t="shared" si="36"/>
        <v>0.99152660075259713</v>
      </c>
      <c r="AE104" s="130">
        <f t="shared" si="37"/>
        <v>0.97078320017420594</v>
      </c>
      <c r="AF104" s="141">
        <f t="shared" si="38"/>
        <v>322.37654590679739</v>
      </c>
      <c r="AG104" s="48">
        <f t="shared" si="53"/>
        <v>-322.37654590679739</v>
      </c>
      <c r="AH104" s="140">
        <f t="shared" si="54"/>
        <v>1.3876400908522615</v>
      </c>
      <c r="AI104" s="173">
        <f t="shared" si="55"/>
        <v>1.3876400908522615E-2</v>
      </c>
      <c r="AJ104" s="170">
        <f t="shared" si="56"/>
        <v>-1.3876400908522615E-2</v>
      </c>
      <c r="AK104" s="137">
        <f t="shared" si="39"/>
        <v>596.85469472986779</v>
      </c>
      <c r="AL104" s="8">
        <f t="shared" si="40"/>
        <v>2.5691059518331085E-2</v>
      </c>
    </row>
    <row r="105" spans="1:68" x14ac:dyDescent="0.2">
      <c r="A105" s="13" t="s">
        <v>18</v>
      </c>
      <c r="B105" s="270">
        <v>0.79166666666663199</v>
      </c>
      <c r="C105" s="271"/>
      <c r="D105" s="272"/>
      <c r="E105" s="249">
        <v>112.5</v>
      </c>
      <c r="F105" s="250"/>
      <c r="G105" s="251"/>
      <c r="H105" s="39">
        <v>23606</v>
      </c>
      <c r="I105" s="44">
        <v>23108.292999999998</v>
      </c>
      <c r="J105" s="45">
        <v>8.6419999999999997E-2</v>
      </c>
      <c r="K105" s="41">
        <f t="shared" si="41"/>
        <v>23108.379419999997</v>
      </c>
      <c r="L105" s="116">
        <v>18609.478920000001</v>
      </c>
      <c r="M105" s="29">
        <f t="shared" si="30"/>
        <v>497.62058000000252</v>
      </c>
      <c r="N105" s="81">
        <f t="shared" si="31"/>
        <v>2.1080258408879206E-2</v>
      </c>
      <c r="O105" s="107">
        <f t="shared" si="42"/>
        <v>31</v>
      </c>
      <c r="P105" s="197">
        <f t="shared" si="43"/>
        <v>0.10992086607327747</v>
      </c>
      <c r="Q105" s="98">
        <f t="shared" si="44"/>
        <v>98.888370262718411</v>
      </c>
      <c r="R105" s="197">
        <f t="shared" si="45"/>
        <v>0.35064178399525631</v>
      </c>
      <c r="S105" s="208">
        <f t="shared" si="46"/>
        <v>129.88837026271841</v>
      </c>
      <c r="T105" s="213">
        <f t="shared" si="32"/>
        <v>23207.267790262715</v>
      </c>
      <c r="U105" s="84">
        <f t="shared" si="47"/>
        <v>9.1769999999999996</v>
      </c>
      <c r="V105" s="199">
        <f t="shared" si="48"/>
        <v>3.2540122192079593E-2</v>
      </c>
      <c r="W105" s="86">
        <f t="shared" si="49"/>
        <v>142.95569732361417</v>
      </c>
      <c r="X105" s="199">
        <f t="shared" si="50"/>
        <v>0.50689722773938661</v>
      </c>
      <c r="Y105" s="216">
        <f t="shared" si="51"/>
        <v>152.13269732361417</v>
      </c>
      <c r="Z105" s="98">
        <f t="shared" si="52"/>
        <v>282.02106758633261</v>
      </c>
      <c r="AA105" s="83">
        <f t="shared" si="33"/>
        <v>1.1947007861828883E-2</v>
      </c>
      <c r="AB105" s="51">
        <f t="shared" si="34"/>
        <v>215.59951241366991</v>
      </c>
      <c r="AC105" s="30">
        <f t="shared" si="35"/>
        <v>9.1332505470503225E-3</v>
      </c>
      <c r="AD105" s="32">
        <f t="shared" si="36"/>
        <v>0.99152660075259713</v>
      </c>
      <c r="AE105" s="130">
        <f t="shared" si="37"/>
        <v>0.9706213338763463</v>
      </c>
      <c r="AF105" s="141">
        <f t="shared" si="38"/>
        <v>327.539589427853</v>
      </c>
      <c r="AG105" s="48">
        <f t="shared" si="53"/>
        <v>-327.539589427853</v>
      </c>
      <c r="AH105" s="140">
        <f t="shared" si="54"/>
        <v>1.3875268551548463</v>
      </c>
      <c r="AI105" s="173">
        <f t="shared" si="55"/>
        <v>1.3875268551548463E-2</v>
      </c>
      <c r="AJ105" s="170">
        <f t="shared" si="56"/>
        <v>-1.3875268551548463E-2</v>
      </c>
      <c r="AK105" s="137">
        <f t="shared" si="39"/>
        <v>609.56065701418561</v>
      </c>
      <c r="AL105" s="8">
        <f t="shared" si="40"/>
        <v>2.5822276413377344E-2</v>
      </c>
    </row>
    <row r="106" spans="1:68" x14ac:dyDescent="0.2">
      <c r="A106" s="13" t="s">
        <v>18</v>
      </c>
      <c r="B106" s="270">
        <v>0.83333333333333204</v>
      </c>
      <c r="C106" s="271"/>
      <c r="D106" s="272"/>
      <c r="E106" s="249">
        <v>112.5</v>
      </c>
      <c r="F106" s="250"/>
      <c r="G106" s="251"/>
      <c r="H106" s="39">
        <v>23034</v>
      </c>
      <c r="I106" s="44">
        <v>22557.278000000002</v>
      </c>
      <c r="J106" s="45">
        <v>8.6419999999999997E-2</v>
      </c>
      <c r="K106" s="41">
        <f t="shared" si="41"/>
        <v>22557.364420000002</v>
      </c>
      <c r="L106" s="116">
        <v>18320.25434</v>
      </c>
      <c r="M106" s="29">
        <f t="shared" si="30"/>
        <v>476.6355799999983</v>
      </c>
      <c r="N106" s="81">
        <f t="shared" si="31"/>
        <v>2.069269688286873E-2</v>
      </c>
      <c r="O106" s="107">
        <f t="shared" si="42"/>
        <v>31</v>
      </c>
      <c r="P106" s="197">
        <f t="shared" si="43"/>
        <v>0.11456131992174014</v>
      </c>
      <c r="Q106" s="98">
        <f t="shared" si="44"/>
        <v>94.228646217904057</v>
      </c>
      <c r="R106" s="197">
        <f t="shared" si="45"/>
        <v>0.34822445436005728</v>
      </c>
      <c r="S106" s="208">
        <f t="shared" si="46"/>
        <v>125.22864621790406</v>
      </c>
      <c r="T106" s="213">
        <f t="shared" si="32"/>
        <v>22651.593066217905</v>
      </c>
      <c r="U106" s="84">
        <f t="shared" si="47"/>
        <v>9.1769999999999996</v>
      </c>
      <c r="V106" s="199">
        <f t="shared" si="48"/>
        <v>3.3913846223284166E-2</v>
      </c>
      <c r="W106" s="86">
        <f t="shared" si="49"/>
        <v>136.19179470872734</v>
      </c>
      <c r="X106" s="199">
        <f t="shared" si="50"/>
        <v>0.50330037949491835</v>
      </c>
      <c r="Y106" s="216">
        <f t="shared" si="51"/>
        <v>145.36879470872734</v>
      </c>
      <c r="Z106" s="98">
        <f t="shared" si="52"/>
        <v>270.59744092663141</v>
      </c>
      <c r="AA106" s="83">
        <f t="shared" si="33"/>
        <v>1.1747739903040349E-2</v>
      </c>
      <c r="AB106" s="51">
        <f t="shared" si="34"/>
        <v>206.03813907336689</v>
      </c>
      <c r="AC106" s="30">
        <f t="shared" si="35"/>
        <v>8.9449569798283786E-3</v>
      </c>
      <c r="AD106" s="32">
        <f t="shared" si="36"/>
        <v>0.99152660075259713</v>
      </c>
      <c r="AE106" s="130">
        <f t="shared" si="37"/>
        <v>0.97100552129770534</v>
      </c>
      <c r="AF106" s="141">
        <f t="shared" si="38"/>
        <v>319.66484638876898</v>
      </c>
      <c r="AG106" s="48">
        <f t="shared" si="53"/>
        <v>-319.66484638876898</v>
      </c>
      <c r="AH106" s="140">
        <f t="shared" si="54"/>
        <v>1.3877956342310018</v>
      </c>
      <c r="AI106" s="173">
        <f t="shared" si="55"/>
        <v>1.3877956342310017E-2</v>
      </c>
      <c r="AJ106" s="170">
        <f t="shared" si="56"/>
        <v>-1.3877956342310017E-2</v>
      </c>
      <c r="AK106" s="137">
        <f t="shared" si="39"/>
        <v>590.26228731540039</v>
      </c>
      <c r="AL106" s="8">
        <f t="shared" si="40"/>
        <v>2.5625696245350368E-2</v>
      </c>
    </row>
    <row r="107" spans="1:68" x14ac:dyDescent="0.2">
      <c r="A107" s="13" t="s">
        <v>18</v>
      </c>
      <c r="B107" s="270">
        <v>0.87500000000003197</v>
      </c>
      <c r="C107" s="271"/>
      <c r="D107" s="272"/>
      <c r="E107" s="249">
        <v>112.5</v>
      </c>
      <c r="F107" s="250"/>
      <c r="G107" s="251"/>
      <c r="H107" s="39">
        <v>22462</v>
      </c>
      <c r="I107" s="44">
        <v>22001.309000000001</v>
      </c>
      <c r="J107" s="45">
        <v>8.8099999999999998E-2</v>
      </c>
      <c r="K107" s="41">
        <f t="shared" si="41"/>
        <v>22001.397100000002</v>
      </c>
      <c r="L107" s="116">
        <v>17777.57706</v>
      </c>
      <c r="M107" s="29">
        <f t="shared" si="30"/>
        <v>460.60289999999804</v>
      </c>
      <c r="N107" s="81">
        <f t="shared" si="31"/>
        <v>2.0505872139613482E-2</v>
      </c>
      <c r="O107" s="107">
        <f t="shared" si="42"/>
        <v>31</v>
      </c>
      <c r="P107" s="197">
        <f t="shared" si="43"/>
        <v>0.1195284019805265</v>
      </c>
      <c r="Q107" s="98">
        <f t="shared" si="44"/>
        <v>89.641013768868234</v>
      </c>
      <c r="R107" s="197">
        <f t="shared" si="45"/>
        <v>0.3456337783131353</v>
      </c>
      <c r="S107" s="208">
        <f t="shared" si="46"/>
        <v>120.64101376886823</v>
      </c>
      <c r="T107" s="213">
        <f t="shared" si="32"/>
        <v>22091.038113768871</v>
      </c>
      <c r="U107" s="84">
        <f t="shared" si="47"/>
        <v>9.1769999999999996</v>
      </c>
      <c r="V107" s="199">
        <f t="shared" si="48"/>
        <v>3.5384262741138442E-2</v>
      </c>
      <c r="W107" s="86">
        <f t="shared" si="49"/>
        <v>129.53457094192294</v>
      </c>
      <c r="X107" s="199">
        <f t="shared" si="50"/>
        <v>0.49945355696519977</v>
      </c>
      <c r="Y107" s="216">
        <f t="shared" si="51"/>
        <v>138.71157094192293</v>
      </c>
      <c r="Z107" s="98">
        <f t="shared" si="52"/>
        <v>259.35258471079118</v>
      </c>
      <c r="AA107" s="83">
        <f t="shared" si="33"/>
        <v>1.154628192996132E-2</v>
      </c>
      <c r="AB107" s="51">
        <f t="shared" si="34"/>
        <v>201.25031528920687</v>
      </c>
      <c r="AC107" s="30">
        <f t="shared" si="35"/>
        <v>8.9595902096521619E-3</v>
      </c>
      <c r="AD107" s="32">
        <f t="shared" si="36"/>
        <v>0.99152660075259713</v>
      </c>
      <c r="AE107" s="130">
        <f t="shared" si="37"/>
        <v>0.97119059410905184</v>
      </c>
      <c r="AF107" s="141">
        <f t="shared" si="38"/>
        <v>311.75574299194011</v>
      </c>
      <c r="AG107" s="48">
        <f t="shared" si="53"/>
        <v>-311.75574299194011</v>
      </c>
      <c r="AH107" s="140">
        <f t="shared" si="54"/>
        <v>1.3879251312970355</v>
      </c>
      <c r="AI107" s="173">
        <f t="shared" si="55"/>
        <v>1.3879251312970355E-2</v>
      </c>
      <c r="AJ107" s="170">
        <f t="shared" si="56"/>
        <v>-1.3879251312970355E-2</v>
      </c>
      <c r="AK107" s="137">
        <f t="shared" si="39"/>
        <v>571.10832770273123</v>
      </c>
      <c r="AL107" s="8">
        <f t="shared" si="40"/>
        <v>2.5425533242931671E-2</v>
      </c>
    </row>
    <row r="108" spans="1:68" x14ac:dyDescent="0.2">
      <c r="A108" s="13" t="s">
        <v>18</v>
      </c>
      <c r="B108" s="270">
        <v>0.91666666666663199</v>
      </c>
      <c r="C108" s="271"/>
      <c r="D108" s="272"/>
      <c r="E108" s="249">
        <v>112.5</v>
      </c>
      <c r="F108" s="250"/>
      <c r="G108" s="251"/>
      <c r="H108" s="39">
        <v>21912</v>
      </c>
      <c r="I108" s="44">
        <v>21479.468000000001</v>
      </c>
      <c r="J108" s="45">
        <v>8.9870000000000005E-2</v>
      </c>
      <c r="K108" s="41">
        <f t="shared" si="41"/>
        <v>21479.557870000001</v>
      </c>
      <c r="L108" s="116">
        <v>17694.617099999999</v>
      </c>
      <c r="M108" s="29">
        <f t="shared" si="30"/>
        <v>432.44212999999945</v>
      </c>
      <c r="N108" s="81">
        <f t="shared" si="31"/>
        <v>1.9735402062796618E-2</v>
      </c>
      <c r="O108" s="107">
        <f t="shared" si="42"/>
        <v>31</v>
      </c>
      <c r="P108" s="197">
        <f t="shared" si="43"/>
        <v>0.12447044500332657</v>
      </c>
      <c r="Q108" s="98">
        <f t="shared" si="44"/>
        <v>85.439149313088677</v>
      </c>
      <c r="R108" s="197">
        <f t="shared" si="45"/>
        <v>0.34305319147438101</v>
      </c>
      <c r="S108" s="208">
        <f t="shared" si="46"/>
        <v>116.43914931308868</v>
      </c>
      <c r="T108" s="213">
        <f t="shared" si="32"/>
        <v>21564.99701931309</v>
      </c>
      <c r="U108" s="84">
        <f t="shared" si="47"/>
        <v>9.1769999999999996</v>
      </c>
      <c r="V108" s="199">
        <f t="shared" si="48"/>
        <v>3.6847266896629934E-2</v>
      </c>
      <c r="W108" s="86">
        <f t="shared" si="49"/>
        <v>123.43895769782867</v>
      </c>
      <c r="X108" s="199">
        <f t="shared" si="50"/>
        <v>0.49562909662566251</v>
      </c>
      <c r="Y108" s="216">
        <f t="shared" si="51"/>
        <v>132.61595769782866</v>
      </c>
      <c r="Z108" s="98">
        <f t="shared" si="52"/>
        <v>249.05510701091734</v>
      </c>
      <c r="AA108" s="83">
        <f t="shared" si="33"/>
        <v>1.1366151287464281E-2</v>
      </c>
      <c r="AB108" s="51">
        <f t="shared" si="34"/>
        <v>183.38702298908211</v>
      </c>
      <c r="AC108" s="30">
        <f t="shared" si="35"/>
        <v>8.3692507753323347E-3</v>
      </c>
      <c r="AD108" s="32">
        <f t="shared" si="36"/>
        <v>0.99152660075259713</v>
      </c>
      <c r="AE108" s="130">
        <f t="shared" si="37"/>
        <v>0.97195435797801144</v>
      </c>
      <c r="AF108" s="141">
        <f t="shared" si="38"/>
        <v>304.23928437196412</v>
      </c>
      <c r="AG108" s="48">
        <f t="shared" si="53"/>
        <v>-304.23928437196412</v>
      </c>
      <c r="AH108" s="140">
        <f t="shared" si="54"/>
        <v>1.3884596767614279</v>
      </c>
      <c r="AI108" s="173">
        <f t="shared" si="55"/>
        <v>1.3884596767614278E-2</v>
      </c>
      <c r="AJ108" s="170">
        <f t="shared" si="56"/>
        <v>-1.3884596767614278E-2</v>
      </c>
      <c r="AK108" s="137">
        <f t="shared" si="39"/>
        <v>553.29439138288149</v>
      </c>
      <c r="AL108" s="8">
        <f t="shared" si="40"/>
        <v>2.5250748055078563E-2</v>
      </c>
    </row>
    <row r="109" spans="1:68" ht="14.25" x14ac:dyDescent="0.2">
      <c r="A109" s="13" t="s">
        <v>18</v>
      </c>
      <c r="B109" s="270">
        <v>0.95833333333333204</v>
      </c>
      <c r="C109" s="271"/>
      <c r="D109" s="272"/>
      <c r="E109" s="249">
        <v>112.5</v>
      </c>
      <c r="F109" s="250"/>
      <c r="G109" s="251"/>
      <c r="H109" s="39">
        <v>21582</v>
      </c>
      <c r="I109" s="44">
        <v>21140.437600000001</v>
      </c>
      <c r="J109" s="45">
        <v>9.7820000000000004E-2</v>
      </c>
      <c r="K109" s="41">
        <f t="shared" si="41"/>
        <v>21140.53542</v>
      </c>
      <c r="L109" s="116">
        <v>17580.47064</v>
      </c>
      <c r="M109" s="29">
        <f t="shared" si="30"/>
        <v>441.46457999999984</v>
      </c>
      <c r="N109" s="81">
        <f t="shared" si="31"/>
        <v>2.045522101751459E-2</v>
      </c>
      <c r="O109" s="107">
        <f t="shared" si="42"/>
        <v>31</v>
      </c>
      <c r="P109" s="197">
        <f t="shared" si="43"/>
        <v>0.12783582326485307</v>
      </c>
      <c r="Q109" s="98">
        <f t="shared" si="44"/>
        <v>82.763377378569331</v>
      </c>
      <c r="R109" s="197">
        <f t="shared" si="45"/>
        <v>0.34129433817319765</v>
      </c>
      <c r="S109" s="208">
        <f t="shared" si="46"/>
        <v>113.76337737856933</v>
      </c>
      <c r="T109" s="213">
        <f t="shared" si="32"/>
        <v>21223.298797378571</v>
      </c>
      <c r="U109" s="84">
        <f t="shared" si="47"/>
        <v>9.1769999999999996</v>
      </c>
      <c r="V109" s="199">
        <f t="shared" si="48"/>
        <v>3.7843527422630856E-2</v>
      </c>
      <c r="W109" s="86">
        <f t="shared" si="49"/>
        <v>119.55815869901761</v>
      </c>
      <c r="X109" s="199">
        <f t="shared" si="50"/>
        <v>0.49302631113931839</v>
      </c>
      <c r="Y109" s="216">
        <f t="shared" si="51"/>
        <v>128.7351586990176</v>
      </c>
      <c r="Z109" s="98">
        <f t="shared" si="52"/>
        <v>242.49853607758695</v>
      </c>
      <c r="AA109" s="83">
        <f t="shared" si="33"/>
        <v>1.1236147533944349E-2</v>
      </c>
      <c r="AB109" s="51">
        <f t="shared" si="34"/>
        <v>198.96604392241289</v>
      </c>
      <c r="AC109" s="30">
        <f t="shared" si="35"/>
        <v>9.2190734835702389E-3</v>
      </c>
      <c r="AD109" s="32">
        <f t="shared" si="36"/>
        <v>0.99152660075259713</v>
      </c>
      <c r="AE109" s="130">
        <f t="shared" si="37"/>
        <v>0.97124021091420598</v>
      </c>
      <c r="AF109" s="141">
        <f t="shared" si="38"/>
        <v>299.54949498907564</v>
      </c>
      <c r="AG109" s="48">
        <f t="shared" si="53"/>
        <v>-299.54949498907564</v>
      </c>
      <c r="AH109" s="140">
        <f t="shared" si="54"/>
        <v>1.3879598507509761</v>
      </c>
      <c r="AI109" s="173">
        <f t="shared" si="55"/>
        <v>1.387959850750976E-2</v>
      </c>
      <c r="AJ109" s="170">
        <f t="shared" si="56"/>
        <v>-1.387959850750976E-2</v>
      </c>
      <c r="AK109" s="137">
        <f t="shared" si="39"/>
        <v>542.04803106666259</v>
      </c>
      <c r="AL109" s="8">
        <f t="shared" si="40"/>
        <v>2.5115746041454109E-2</v>
      </c>
      <c r="BP109" s="221"/>
    </row>
    <row r="110" spans="1:68" x14ac:dyDescent="0.2">
      <c r="A110" s="13" t="s">
        <v>19</v>
      </c>
      <c r="B110" s="270">
        <v>3.1974423109204502E-14</v>
      </c>
      <c r="C110" s="271"/>
      <c r="D110" s="272"/>
      <c r="E110" s="249">
        <v>112.5</v>
      </c>
      <c r="F110" s="250"/>
      <c r="G110" s="251"/>
      <c r="H110" s="39">
        <v>20790</v>
      </c>
      <c r="I110" s="44">
        <v>20381.010999999999</v>
      </c>
      <c r="J110" s="45">
        <v>0.10082000000000001</v>
      </c>
      <c r="K110" s="41">
        <f t="shared" si="41"/>
        <v>20381.111819999998</v>
      </c>
      <c r="L110" s="116">
        <v>17272.118900000001</v>
      </c>
      <c r="M110" s="29">
        <f t="shared" si="30"/>
        <v>408.88818000000174</v>
      </c>
      <c r="N110" s="81">
        <f t="shared" si="31"/>
        <v>1.966754112554121E-2</v>
      </c>
      <c r="O110" s="107">
        <f t="shared" si="42"/>
        <v>31</v>
      </c>
      <c r="P110" s="197">
        <f t="shared" si="43"/>
        <v>0.13585012788702544</v>
      </c>
      <c r="Q110" s="98">
        <f t="shared" si="44"/>
        <v>76.924022040619178</v>
      </c>
      <c r="R110" s="197">
        <f t="shared" si="45"/>
        <v>0.33710123328395092</v>
      </c>
      <c r="S110" s="208">
        <f t="shared" si="46"/>
        <v>107.92402204061918</v>
      </c>
      <c r="T110" s="213">
        <f t="shared" si="32"/>
        <v>20458.035842040619</v>
      </c>
      <c r="U110" s="84">
        <f t="shared" si="47"/>
        <v>9.1769999999999996</v>
      </c>
      <c r="V110" s="199">
        <f t="shared" si="48"/>
        <v>4.0216020116749435E-2</v>
      </c>
      <c r="W110" s="86">
        <f t="shared" si="49"/>
        <v>111.09162291426789</v>
      </c>
      <c r="X110" s="199">
        <f t="shared" si="50"/>
        <v>0.48683261871227412</v>
      </c>
      <c r="Y110" s="216">
        <f t="shared" si="51"/>
        <v>120.26862291426789</v>
      </c>
      <c r="Z110" s="98">
        <f t="shared" si="52"/>
        <v>228.19264495488707</v>
      </c>
      <c r="AA110" s="83">
        <f t="shared" si="33"/>
        <v>1.0976077198407267E-2</v>
      </c>
      <c r="AB110" s="51">
        <f t="shared" si="34"/>
        <v>180.69553504511467</v>
      </c>
      <c r="AC110" s="30">
        <f t="shared" si="35"/>
        <v>8.6914639271339425E-3</v>
      </c>
      <c r="AD110" s="32">
        <f t="shared" si="36"/>
        <v>0.99152660075259713</v>
      </c>
      <c r="AE110" s="130">
        <f t="shared" si="37"/>
        <v>0.97202090219967718</v>
      </c>
      <c r="AF110" s="141">
        <f t="shared" si="38"/>
        <v>288.67045147300712</v>
      </c>
      <c r="AG110" s="48">
        <f t="shared" si="53"/>
        <v>-288.67045147300712</v>
      </c>
      <c r="AH110" s="140">
        <f t="shared" si="54"/>
        <v>1.3885062600914244</v>
      </c>
      <c r="AI110" s="173">
        <f t="shared" si="55"/>
        <v>1.3885062600914244E-2</v>
      </c>
      <c r="AJ110" s="170">
        <f t="shared" si="56"/>
        <v>-1.3885062600914244E-2</v>
      </c>
      <c r="AK110" s="137">
        <f t="shared" si="39"/>
        <v>516.86309642789422</v>
      </c>
      <c r="AL110" s="8">
        <f t="shared" si="40"/>
        <v>2.4861139799321513E-2</v>
      </c>
    </row>
    <row r="111" spans="1:68" ht="14.25" x14ac:dyDescent="0.2">
      <c r="A111" s="13" t="s">
        <v>19</v>
      </c>
      <c r="B111" s="270">
        <v>4.1666666666632303E-2</v>
      </c>
      <c r="C111" s="271"/>
      <c r="D111" s="272"/>
      <c r="E111" s="249">
        <v>112.5</v>
      </c>
      <c r="F111" s="250"/>
      <c r="G111" s="251"/>
      <c r="H111" s="39">
        <v>20504</v>
      </c>
      <c r="I111" s="44">
        <v>20101.427</v>
      </c>
      <c r="J111" s="45">
        <v>0.10083</v>
      </c>
      <c r="K111" s="41">
        <f t="shared" si="41"/>
        <v>20101.527829999999</v>
      </c>
      <c r="L111" s="116">
        <v>17176.21716</v>
      </c>
      <c r="M111" s="29">
        <f t="shared" si="30"/>
        <v>402.47217000000092</v>
      </c>
      <c r="N111" s="81">
        <f t="shared" si="31"/>
        <v>1.9628958739758142E-2</v>
      </c>
      <c r="O111" s="107">
        <f t="shared" si="42"/>
        <v>31</v>
      </c>
      <c r="P111" s="197">
        <f t="shared" si="43"/>
        <v>0.13897695986049083</v>
      </c>
      <c r="Q111" s="98">
        <f t="shared" si="44"/>
        <v>74.828040944493409</v>
      </c>
      <c r="R111" s="197">
        <f t="shared" si="45"/>
        <v>0.33546366589619436</v>
      </c>
      <c r="S111" s="208">
        <f t="shared" si="46"/>
        <v>105.82804094449341</v>
      </c>
      <c r="T111" s="213">
        <f t="shared" si="32"/>
        <v>20176.355870944491</v>
      </c>
      <c r="U111" s="84">
        <f t="shared" si="47"/>
        <v>9.1769999999999996</v>
      </c>
      <c r="V111" s="199">
        <f t="shared" si="48"/>
        <v>4.1141663246442722E-2</v>
      </c>
      <c r="W111" s="86">
        <f t="shared" si="49"/>
        <v>108.05351517242489</v>
      </c>
      <c r="X111" s="199">
        <f t="shared" si="50"/>
        <v>0.48441771099687203</v>
      </c>
      <c r="Y111" s="216">
        <f t="shared" si="51"/>
        <v>117.2305151724249</v>
      </c>
      <c r="Z111" s="98">
        <f t="shared" si="52"/>
        <v>223.05855611691831</v>
      </c>
      <c r="AA111" s="83">
        <f t="shared" si="33"/>
        <v>1.0878782487169251E-2</v>
      </c>
      <c r="AB111" s="51">
        <f t="shared" si="34"/>
        <v>179.4136138830826</v>
      </c>
      <c r="AC111" s="30">
        <f t="shared" si="35"/>
        <v>8.7501762525888909E-3</v>
      </c>
      <c r="AD111" s="32">
        <f t="shared" si="36"/>
        <v>0.99152660075259713</v>
      </c>
      <c r="AE111" s="130">
        <f t="shared" si="37"/>
        <v>0.97205909010858738</v>
      </c>
      <c r="AF111" s="141">
        <f t="shared" si="38"/>
        <v>284.70480503336103</v>
      </c>
      <c r="AG111" s="48">
        <f t="shared" si="53"/>
        <v>-284.70480503336103</v>
      </c>
      <c r="AH111" s="140">
        <f t="shared" si="54"/>
        <v>1.3885329937249367</v>
      </c>
      <c r="AI111" s="173">
        <f t="shared" si="55"/>
        <v>1.3885329937249367E-2</v>
      </c>
      <c r="AJ111" s="170">
        <f t="shared" si="56"/>
        <v>-1.3885329937249367E-2</v>
      </c>
      <c r="AK111" s="137">
        <f t="shared" si="39"/>
        <v>507.76336115027937</v>
      </c>
      <c r="AL111" s="8">
        <f t="shared" si="40"/>
        <v>2.476411242441862E-2</v>
      </c>
      <c r="AT111" s="221"/>
      <c r="AU111" s="221"/>
      <c r="AV111" s="221"/>
      <c r="AW111" s="221"/>
      <c r="AX111" s="221"/>
      <c r="AY111" s="221"/>
      <c r="AZ111" s="221"/>
      <c r="BA111" s="221"/>
      <c r="BB111" s="221"/>
      <c r="BC111" s="221"/>
      <c r="BD111" s="221"/>
      <c r="BE111" s="221"/>
      <c r="BF111" s="221"/>
      <c r="BG111" s="221"/>
      <c r="BH111" s="221"/>
      <c r="BI111" s="221"/>
      <c r="BJ111" s="221"/>
      <c r="BK111" s="221"/>
      <c r="BL111" s="221"/>
      <c r="BM111" s="221"/>
      <c r="BN111" s="221"/>
      <c r="BO111" s="221"/>
    </row>
    <row r="112" spans="1:68" x14ac:dyDescent="0.2">
      <c r="A112" s="13" t="s">
        <v>19</v>
      </c>
      <c r="B112" s="270">
        <v>8.3333333333332094E-2</v>
      </c>
      <c r="C112" s="271"/>
      <c r="D112" s="272"/>
      <c r="E112" s="249">
        <v>112.5</v>
      </c>
      <c r="F112" s="250"/>
      <c r="G112" s="251"/>
      <c r="H112" s="39">
        <v>20746</v>
      </c>
      <c r="I112" s="44">
        <v>20347.057199999999</v>
      </c>
      <c r="J112" s="45">
        <v>0.1008</v>
      </c>
      <c r="K112" s="41">
        <f t="shared" si="41"/>
        <v>20347.157999999999</v>
      </c>
      <c r="L112" s="116">
        <v>16852.108700000001</v>
      </c>
      <c r="M112" s="29">
        <f t="shared" si="30"/>
        <v>398.84200000000055</v>
      </c>
      <c r="N112" s="81">
        <f t="shared" si="31"/>
        <v>1.9225007230309486E-2</v>
      </c>
      <c r="O112" s="107">
        <f t="shared" si="42"/>
        <v>31</v>
      </c>
      <c r="P112" s="197">
        <f t="shared" si="43"/>
        <v>0.13622461613434522</v>
      </c>
      <c r="Q112" s="98">
        <f t="shared" si="44"/>
        <v>76.667933088326649</v>
      </c>
      <c r="R112" s="197">
        <f t="shared" si="45"/>
        <v>0.33690515337970844</v>
      </c>
      <c r="S112" s="208">
        <f t="shared" si="46"/>
        <v>107.66793308832665</v>
      </c>
      <c r="T112" s="213">
        <f t="shared" si="32"/>
        <v>20423.825933088327</v>
      </c>
      <c r="U112" s="84">
        <f t="shared" si="47"/>
        <v>9.1769999999999996</v>
      </c>
      <c r="V112" s="199">
        <f t="shared" si="48"/>
        <v>4.032688071822213E-2</v>
      </c>
      <c r="W112" s="86">
        <f t="shared" si="49"/>
        <v>110.72039893233901</v>
      </c>
      <c r="X112" s="199">
        <f t="shared" si="50"/>
        <v>0.48654334976772412</v>
      </c>
      <c r="Y112" s="216">
        <f t="shared" si="51"/>
        <v>119.897398932339</v>
      </c>
      <c r="Z112" s="98">
        <f t="shared" si="52"/>
        <v>227.56533202066566</v>
      </c>
      <c r="AA112" s="83">
        <f t="shared" si="33"/>
        <v>1.09691184816671E-2</v>
      </c>
      <c r="AB112" s="51">
        <f t="shared" si="34"/>
        <v>171.27666797933489</v>
      </c>
      <c r="AC112" s="30">
        <f t="shared" si="35"/>
        <v>8.2558887486423836E-3</v>
      </c>
      <c r="AD112" s="32">
        <f t="shared" si="36"/>
        <v>0.99152660075259713</v>
      </c>
      <c r="AE112" s="130">
        <f t="shared" si="37"/>
        <v>0.97245967708640979</v>
      </c>
      <c r="AF112" s="141">
        <f t="shared" si="38"/>
        <v>288.1232401787052</v>
      </c>
      <c r="AG112" s="48">
        <f t="shared" si="53"/>
        <v>-288.1232401787052</v>
      </c>
      <c r="AH112" s="140">
        <f t="shared" si="54"/>
        <v>1.388813458877399</v>
      </c>
      <c r="AI112" s="173">
        <f t="shared" si="55"/>
        <v>1.3888134588773991E-2</v>
      </c>
      <c r="AJ112" s="170">
        <f t="shared" si="56"/>
        <v>-1.3888134588773991E-2</v>
      </c>
      <c r="AK112" s="137">
        <f t="shared" si="39"/>
        <v>515.68857219937081</v>
      </c>
      <c r="AL112" s="8">
        <f t="shared" si="40"/>
        <v>2.4857253070441086E-2</v>
      </c>
    </row>
    <row r="113" spans="1:68" x14ac:dyDescent="0.2">
      <c r="A113" s="13" t="s">
        <v>19</v>
      </c>
      <c r="B113" s="270">
        <v>0.125000000000032</v>
      </c>
      <c r="C113" s="271"/>
      <c r="D113" s="272"/>
      <c r="E113" s="249">
        <v>112.5</v>
      </c>
      <c r="F113" s="250"/>
      <c r="G113" s="251"/>
      <c r="H113" s="39">
        <v>20724</v>
      </c>
      <c r="I113" s="44">
        <v>20295.967799999999</v>
      </c>
      <c r="J113" s="45">
        <v>0.10083</v>
      </c>
      <c r="K113" s="41">
        <f t="shared" si="41"/>
        <v>20296.068629999998</v>
      </c>
      <c r="L113" s="116">
        <v>16771.911499999998</v>
      </c>
      <c r="M113" s="29">
        <f t="shared" si="30"/>
        <v>427.93137000000206</v>
      </c>
      <c r="N113" s="81">
        <f t="shared" si="31"/>
        <v>2.0649072090330151E-2</v>
      </c>
      <c r="O113" s="107">
        <f t="shared" si="42"/>
        <v>31</v>
      </c>
      <c r="P113" s="197">
        <f t="shared" si="43"/>
        <v>0.13679080737269908</v>
      </c>
      <c r="Q113" s="98">
        <f t="shared" si="44"/>
        <v>76.283407746975911</v>
      </c>
      <c r="R113" s="197">
        <f t="shared" si="45"/>
        <v>0.33660867531773042</v>
      </c>
      <c r="S113" s="208">
        <f t="shared" si="46"/>
        <v>107.28340774697591</v>
      </c>
      <c r="T113" s="213">
        <f t="shared" si="32"/>
        <v>20372.352037746972</v>
      </c>
      <c r="U113" s="84">
        <f t="shared" si="47"/>
        <v>9.1769999999999996</v>
      </c>
      <c r="V113" s="199">
        <f t="shared" si="48"/>
        <v>4.049449158900837E-2</v>
      </c>
      <c r="W113" s="86">
        <f t="shared" si="49"/>
        <v>110.16300792990988</v>
      </c>
      <c r="X113" s="199">
        <f t="shared" si="50"/>
        <v>0.48610602572056211</v>
      </c>
      <c r="Y113" s="216">
        <f t="shared" si="51"/>
        <v>119.34000792990989</v>
      </c>
      <c r="Z113" s="98">
        <f t="shared" si="52"/>
        <v>226.6234156768858</v>
      </c>
      <c r="AA113" s="83">
        <f t="shared" si="33"/>
        <v>1.0935312472345388E-2</v>
      </c>
      <c r="AB113" s="51">
        <f t="shared" si="34"/>
        <v>201.30795432311626</v>
      </c>
      <c r="AC113" s="30">
        <f t="shared" si="35"/>
        <v>9.7137596179847647E-3</v>
      </c>
      <c r="AD113" s="32">
        <f t="shared" si="36"/>
        <v>0.99152660075259713</v>
      </c>
      <c r="AE113" s="130">
        <f t="shared" si="37"/>
        <v>0.97104767234694866</v>
      </c>
      <c r="AF113" s="141">
        <f t="shared" si="38"/>
        <v>287.61287923271055</v>
      </c>
      <c r="AG113" s="48">
        <f t="shared" si="53"/>
        <v>-287.61287923271055</v>
      </c>
      <c r="AH113" s="140">
        <f t="shared" si="54"/>
        <v>1.3878251265813093</v>
      </c>
      <c r="AI113" s="173">
        <f t="shared" si="55"/>
        <v>1.3878251265813093E-2</v>
      </c>
      <c r="AJ113" s="170">
        <f t="shared" si="56"/>
        <v>-1.3878251265813093E-2</v>
      </c>
      <c r="AK113" s="137">
        <f t="shared" si="39"/>
        <v>514.23629490959638</v>
      </c>
      <c r="AL113" s="8">
        <f t="shared" si="40"/>
        <v>2.4813563738158483E-2</v>
      </c>
    </row>
    <row r="114" spans="1:68" x14ac:dyDescent="0.2">
      <c r="A114" s="13" t="s">
        <v>19</v>
      </c>
      <c r="B114" s="270">
        <v>0.16666666666663199</v>
      </c>
      <c r="C114" s="271"/>
      <c r="D114" s="272"/>
      <c r="E114" s="249">
        <v>112.5</v>
      </c>
      <c r="F114" s="250"/>
      <c r="G114" s="251"/>
      <c r="H114" s="39">
        <v>20768</v>
      </c>
      <c r="I114" s="44">
        <v>20353.3704</v>
      </c>
      <c r="J114" s="45">
        <v>0.10086000000000001</v>
      </c>
      <c r="K114" s="41">
        <f t="shared" si="41"/>
        <v>20353.471259999998</v>
      </c>
      <c r="L114" s="116">
        <v>16684.55776</v>
      </c>
      <c r="M114" s="29">
        <f t="shared" si="30"/>
        <v>414.52874000000156</v>
      </c>
      <c r="N114" s="81">
        <f t="shared" si="31"/>
        <v>1.9959973998459245E-2</v>
      </c>
      <c r="O114" s="107">
        <f t="shared" si="42"/>
        <v>31</v>
      </c>
      <c r="P114" s="197">
        <f t="shared" si="43"/>
        <v>0.13615487651444705</v>
      </c>
      <c r="Q114" s="98">
        <f t="shared" si="44"/>
        <v>76.715517098452921</v>
      </c>
      <c r="R114" s="197">
        <f t="shared" si="45"/>
        <v>0.33694166958973576</v>
      </c>
      <c r="S114" s="208">
        <f t="shared" si="46"/>
        <v>107.71551709845292</v>
      </c>
      <c r="T114" s="213">
        <f t="shared" si="32"/>
        <v>20430.18677709845</v>
      </c>
      <c r="U114" s="84">
        <f t="shared" si="47"/>
        <v>9.1769999999999996</v>
      </c>
      <c r="V114" s="199">
        <f t="shared" si="48"/>
        <v>4.0306235541067117E-2</v>
      </c>
      <c r="W114" s="86">
        <f t="shared" si="49"/>
        <v>110.78937571065751</v>
      </c>
      <c r="X114" s="199">
        <f t="shared" si="50"/>
        <v>0.48659721835475012</v>
      </c>
      <c r="Y114" s="216">
        <f t="shared" si="51"/>
        <v>119.9663757106575</v>
      </c>
      <c r="Z114" s="98">
        <f t="shared" si="52"/>
        <v>227.68189280911042</v>
      </c>
      <c r="AA114" s="83">
        <f t="shared" si="33"/>
        <v>1.0963111171471033E-2</v>
      </c>
      <c r="AB114" s="51">
        <f t="shared" si="34"/>
        <v>186.84684719089114</v>
      </c>
      <c r="AC114" s="30">
        <f t="shared" si="35"/>
        <v>8.9968628269882101E-3</v>
      </c>
      <c r="AD114" s="32">
        <f t="shared" si="36"/>
        <v>0.99152660075259713</v>
      </c>
      <c r="AE114" s="130">
        <f t="shared" si="37"/>
        <v>0.97173094022392748</v>
      </c>
      <c r="AF114" s="141">
        <f t="shared" si="38"/>
        <v>288.32282690545907</v>
      </c>
      <c r="AG114" s="48">
        <f t="shared" si="53"/>
        <v>-288.32282690545907</v>
      </c>
      <c r="AH114" s="140">
        <f t="shared" si="54"/>
        <v>1.3883032882581812</v>
      </c>
      <c r="AI114" s="173">
        <f t="shared" si="55"/>
        <v>1.3883032882581811E-2</v>
      </c>
      <c r="AJ114" s="170">
        <f t="shared" si="56"/>
        <v>-1.3883032882581811E-2</v>
      </c>
      <c r="AK114" s="137">
        <f t="shared" si="39"/>
        <v>516.00471971456955</v>
      </c>
      <c r="AL114" s="8">
        <f t="shared" si="40"/>
        <v>2.484614405405285E-2</v>
      </c>
    </row>
    <row r="115" spans="1:68" x14ac:dyDescent="0.2">
      <c r="A115" s="13" t="s">
        <v>19</v>
      </c>
      <c r="B115" s="270">
        <v>0.20833333333333201</v>
      </c>
      <c r="C115" s="271"/>
      <c r="D115" s="272"/>
      <c r="E115" s="249">
        <v>112.5</v>
      </c>
      <c r="F115" s="250"/>
      <c r="G115" s="251"/>
      <c r="H115" s="39">
        <v>20702</v>
      </c>
      <c r="I115" s="44">
        <v>20287.708600000002</v>
      </c>
      <c r="J115" s="45">
        <v>0.10083</v>
      </c>
      <c r="K115" s="41">
        <f t="shared" si="41"/>
        <v>20287.809430000001</v>
      </c>
      <c r="L115" s="116">
        <v>16789.554179999999</v>
      </c>
      <c r="M115" s="29">
        <f t="shared" si="30"/>
        <v>414.19056999999884</v>
      </c>
      <c r="N115" s="81">
        <f t="shared" si="31"/>
        <v>2.0007273210317787E-2</v>
      </c>
      <c r="O115" s="107">
        <f t="shared" si="42"/>
        <v>31</v>
      </c>
      <c r="P115" s="197">
        <f t="shared" si="43"/>
        <v>0.13688264581988807</v>
      </c>
      <c r="Q115" s="98">
        <f t="shared" si="44"/>
        <v>76.221335457036474</v>
      </c>
      <c r="R115" s="197">
        <f t="shared" si="45"/>
        <v>0.33656058275110973</v>
      </c>
      <c r="S115" s="208">
        <f t="shared" si="46"/>
        <v>107.22133545703647</v>
      </c>
      <c r="T115" s="213">
        <f t="shared" si="32"/>
        <v>20364.030765457039</v>
      </c>
      <c r="U115" s="84">
        <f t="shared" si="47"/>
        <v>9.1769999999999996</v>
      </c>
      <c r="V115" s="199">
        <f t="shared" si="48"/>
        <v>4.0521678731906867E-2</v>
      </c>
      <c r="W115" s="86">
        <f t="shared" si="49"/>
        <v>110.07303214634982</v>
      </c>
      <c r="X115" s="199">
        <f t="shared" si="50"/>
        <v>0.48603509269709538</v>
      </c>
      <c r="Y115" s="216">
        <f t="shared" si="51"/>
        <v>119.25003214634981</v>
      </c>
      <c r="Z115" s="98">
        <f t="shared" si="52"/>
        <v>226.47136760338628</v>
      </c>
      <c r="AA115" s="83">
        <f t="shared" si="33"/>
        <v>1.0939588812838677E-2</v>
      </c>
      <c r="AB115" s="51">
        <f t="shared" si="34"/>
        <v>187.71920239661256</v>
      </c>
      <c r="AC115" s="30">
        <f t="shared" si="35"/>
        <v>9.0676843974791116E-3</v>
      </c>
      <c r="AD115" s="32">
        <f t="shared" si="36"/>
        <v>0.99152660075259713</v>
      </c>
      <c r="AE115" s="130">
        <f t="shared" si="37"/>
        <v>0.97168402788219654</v>
      </c>
      <c r="AF115" s="141">
        <f t="shared" si="38"/>
        <v>287.3997491329784</v>
      </c>
      <c r="AG115" s="48">
        <f t="shared" si="53"/>
        <v>-287.3997491329784</v>
      </c>
      <c r="AH115" s="140">
        <f t="shared" si="54"/>
        <v>1.3882704527725747</v>
      </c>
      <c r="AI115" s="173">
        <f t="shared" si="55"/>
        <v>1.3882704527725746E-2</v>
      </c>
      <c r="AJ115" s="170">
        <f t="shared" si="56"/>
        <v>-1.3882704527725746E-2</v>
      </c>
      <c r="AK115" s="137">
        <f t="shared" si="39"/>
        <v>513.87111673636468</v>
      </c>
      <c r="AL115" s="8">
        <f t="shared" si="40"/>
        <v>2.4822293340564423E-2</v>
      </c>
      <c r="AS115" s="223"/>
      <c r="AT115" s="223"/>
      <c r="AU115" s="223"/>
      <c r="AV115" s="223"/>
      <c r="AW115" s="223"/>
      <c r="AX115" s="223"/>
      <c r="AY115" s="223"/>
      <c r="AZ115" s="223"/>
      <c r="BA115" s="223"/>
      <c r="BB115" s="223"/>
      <c r="BC115" s="223"/>
      <c r="BD115" s="223"/>
      <c r="BE115" s="223"/>
      <c r="BF115" s="223"/>
      <c r="BG115" s="223"/>
      <c r="BH115" s="223"/>
      <c r="BI115" s="223"/>
      <c r="BJ115" s="223"/>
      <c r="BK115" s="223"/>
      <c r="BL115" s="223"/>
      <c r="BM115" s="223"/>
      <c r="BN115" s="223"/>
      <c r="BO115" s="223"/>
    </row>
    <row r="116" spans="1:68" x14ac:dyDescent="0.2">
      <c r="A116" s="13" t="s">
        <v>19</v>
      </c>
      <c r="B116" s="270">
        <v>0.25000000000003197</v>
      </c>
      <c r="C116" s="271"/>
      <c r="D116" s="272"/>
      <c r="E116" s="249">
        <v>112.5</v>
      </c>
      <c r="F116" s="250"/>
      <c r="G116" s="251"/>
      <c r="H116" s="39">
        <v>19800</v>
      </c>
      <c r="I116" s="44">
        <v>19414.182399999998</v>
      </c>
      <c r="J116" s="45">
        <v>0.10083</v>
      </c>
      <c r="K116" s="41">
        <f t="shared" si="41"/>
        <v>19414.283229999997</v>
      </c>
      <c r="L116" s="116">
        <v>16705.408799999997</v>
      </c>
      <c r="M116" s="29">
        <f t="shared" si="30"/>
        <v>385.71677000000273</v>
      </c>
      <c r="N116" s="81">
        <f t="shared" si="31"/>
        <v>1.9480644949495089E-2</v>
      </c>
      <c r="O116" s="107">
        <f t="shared" si="42"/>
        <v>31</v>
      </c>
      <c r="P116" s="197">
        <f t="shared" si="43"/>
        <v>0.14709943236153028</v>
      </c>
      <c r="Q116" s="98">
        <f t="shared" si="44"/>
        <v>69.798961728640563</v>
      </c>
      <c r="R116" s="197">
        <f t="shared" si="45"/>
        <v>0.33120605321636143</v>
      </c>
      <c r="S116" s="208">
        <f t="shared" si="46"/>
        <v>100.79896172864056</v>
      </c>
      <c r="T116" s="213">
        <f t="shared" si="32"/>
        <v>19484.082191728638</v>
      </c>
      <c r="U116" s="84">
        <f t="shared" si="47"/>
        <v>9.1769999999999996</v>
      </c>
      <c r="V116" s="199">
        <f t="shared" si="48"/>
        <v>4.3546177121992366E-2</v>
      </c>
      <c r="W116" s="86">
        <f t="shared" si="49"/>
        <v>100.7658440168123</v>
      </c>
      <c r="X116" s="199">
        <f t="shared" si="50"/>
        <v>0.47814833730011586</v>
      </c>
      <c r="Y116" s="216">
        <f t="shared" si="51"/>
        <v>109.9428440168123</v>
      </c>
      <c r="Z116" s="98">
        <f t="shared" si="52"/>
        <v>210.74180574545287</v>
      </c>
      <c r="AA116" s="83">
        <f t="shared" si="33"/>
        <v>1.064352554269964E-2</v>
      </c>
      <c r="AB116" s="51">
        <f t="shared" si="34"/>
        <v>174.97496425454986</v>
      </c>
      <c r="AC116" s="30">
        <f t="shared" si="35"/>
        <v>8.8371194067954472E-3</v>
      </c>
      <c r="AD116" s="32">
        <f t="shared" si="36"/>
        <v>0.99152660075259713</v>
      </c>
      <c r="AE116" s="130">
        <f t="shared" si="37"/>
        <v>0.9722059738112574</v>
      </c>
      <c r="AF116" s="141">
        <f t="shared" si="38"/>
        <v>274.94989342420638</v>
      </c>
      <c r="AG116" s="48">
        <f t="shared" si="53"/>
        <v>-274.94989342420638</v>
      </c>
      <c r="AH116" s="140">
        <f t="shared" si="54"/>
        <v>1.3886358253747797</v>
      </c>
      <c r="AI116" s="173">
        <f t="shared" si="55"/>
        <v>1.3886358253747797E-2</v>
      </c>
      <c r="AJ116" s="170">
        <f t="shared" si="56"/>
        <v>-1.3886358253747797E-2</v>
      </c>
      <c r="AK116" s="137">
        <f t="shared" si="39"/>
        <v>485.69169916965927</v>
      </c>
      <c r="AL116" s="8">
        <f t="shared" si="40"/>
        <v>2.4529883796447438E-2</v>
      </c>
      <c r="AS116" s="223"/>
      <c r="AT116" s="223"/>
      <c r="AU116" s="223"/>
      <c r="AV116" s="223"/>
      <c r="AW116" s="223"/>
      <c r="AX116" s="223"/>
      <c r="AY116" s="223"/>
      <c r="AZ116" s="223"/>
      <c r="BA116" s="223"/>
      <c r="BB116" s="223"/>
      <c r="BC116" s="223"/>
      <c r="BD116" s="223"/>
      <c r="BE116" s="223"/>
      <c r="BF116" s="223"/>
      <c r="BG116" s="223"/>
      <c r="BH116" s="223"/>
      <c r="BI116" s="223"/>
      <c r="BJ116" s="223"/>
      <c r="BK116" s="223"/>
      <c r="BL116" s="223"/>
      <c r="BM116" s="223"/>
      <c r="BN116" s="223"/>
      <c r="BO116" s="223"/>
    </row>
    <row r="117" spans="1:68" x14ac:dyDescent="0.2">
      <c r="A117" s="13" t="s">
        <v>19</v>
      </c>
      <c r="B117" s="270">
        <v>0.29166666666663199</v>
      </c>
      <c r="C117" s="271"/>
      <c r="D117" s="272"/>
      <c r="E117" s="249">
        <v>112.5</v>
      </c>
      <c r="F117" s="250"/>
      <c r="G117" s="251"/>
      <c r="H117" s="39">
        <v>19756</v>
      </c>
      <c r="I117" s="44">
        <v>19382.304799999998</v>
      </c>
      <c r="J117" s="45">
        <v>0.10083</v>
      </c>
      <c r="K117" s="41">
        <f t="shared" si="41"/>
        <v>19382.405629999997</v>
      </c>
      <c r="L117" s="116">
        <v>16650.435420000002</v>
      </c>
      <c r="M117" s="29">
        <f t="shared" si="30"/>
        <v>373.59437000000253</v>
      </c>
      <c r="N117" s="81">
        <f t="shared" si="31"/>
        <v>1.8910425693460343E-2</v>
      </c>
      <c r="O117" s="107">
        <f t="shared" si="42"/>
        <v>31</v>
      </c>
      <c r="P117" s="197">
        <f t="shared" si="43"/>
        <v>0.14749195119794256</v>
      </c>
      <c r="Q117" s="98">
        <f t="shared" si="44"/>
        <v>69.569934815899174</v>
      </c>
      <c r="R117" s="197">
        <f t="shared" si="45"/>
        <v>0.33100017518421437</v>
      </c>
      <c r="S117" s="208">
        <f t="shared" si="46"/>
        <v>100.56993481589917</v>
      </c>
      <c r="T117" s="213">
        <f t="shared" si="32"/>
        <v>19451.975564815897</v>
      </c>
      <c r="U117" s="84">
        <f t="shared" si="47"/>
        <v>9.1769999999999996</v>
      </c>
      <c r="V117" s="199">
        <f t="shared" si="48"/>
        <v>4.3662375359468347E-2</v>
      </c>
      <c r="W117" s="86">
        <f t="shared" si="49"/>
        <v>100.43402589561954</v>
      </c>
      <c r="X117" s="199">
        <f t="shared" si="50"/>
        <v>0.47784549825837475</v>
      </c>
      <c r="Y117" s="216">
        <f t="shared" si="51"/>
        <v>109.61102589561955</v>
      </c>
      <c r="Z117" s="98">
        <f t="shared" si="52"/>
        <v>210.18096071151871</v>
      </c>
      <c r="AA117" s="83">
        <f t="shared" si="33"/>
        <v>1.0638841906839376E-2</v>
      </c>
      <c r="AB117" s="51">
        <f t="shared" si="34"/>
        <v>163.41340928848382</v>
      </c>
      <c r="AC117" s="30">
        <f t="shared" si="35"/>
        <v>8.271583786620967E-3</v>
      </c>
      <c r="AD117" s="32">
        <f t="shared" si="36"/>
        <v>0.99152660075259713</v>
      </c>
      <c r="AE117" s="130">
        <f t="shared" si="37"/>
        <v>0.9727713501262778</v>
      </c>
      <c r="AF117" s="141">
        <f t="shared" si="38"/>
        <v>274.41710521365127</v>
      </c>
      <c r="AG117" s="48">
        <f t="shared" si="53"/>
        <v>-274.41710521365127</v>
      </c>
      <c r="AH117" s="140">
        <f t="shared" si="54"/>
        <v>1.3890317129664469</v>
      </c>
      <c r="AI117" s="173">
        <f t="shared" si="55"/>
        <v>1.3890317129664469E-2</v>
      </c>
      <c r="AJ117" s="170">
        <f t="shared" si="56"/>
        <v>-1.3890317129664469E-2</v>
      </c>
      <c r="AK117" s="137">
        <f t="shared" si="39"/>
        <v>484.59806592516998</v>
      </c>
      <c r="AL117" s="8">
        <f t="shared" si="40"/>
        <v>2.4529159036503847E-2</v>
      </c>
      <c r="AS117" s="223"/>
      <c r="AT117" s="223"/>
      <c r="AU117" s="223"/>
      <c r="AV117" s="223"/>
      <c r="AW117" s="223"/>
      <c r="AX117" s="223"/>
      <c r="AY117" s="223"/>
      <c r="AZ117" s="223"/>
      <c r="BA117" s="223"/>
      <c r="BB117" s="223"/>
      <c r="BC117" s="223"/>
      <c r="BD117" s="223"/>
      <c r="BE117" s="223"/>
      <c r="BF117" s="223"/>
      <c r="BG117" s="223"/>
      <c r="BH117" s="223"/>
      <c r="BI117" s="223"/>
      <c r="BJ117" s="223"/>
      <c r="BK117" s="223"/>
      <c r="BL117" s="223"/>
      <c r="BM117" s="223"/>
      <c r="BN117" s="223"/>
      <c r="BO117" s="223"/>
    </row>
    <row r="118" spans="1:68" x14ac:dyDescent="0.2">
      <c r="A118" s="13" t="s">
        <v>19</v>
      </c>
      <c r="B118" s="270">
        <v>0.33333333333333198</v>
      </c>
      <c r="C118" s="271"/>
      <c r="D118" s="272"/>
      <c r="E118" s="249">
        <v>112.5</v>
      </c>
      <c r="F118" s="250"/>
      <c r="G118" s="251"/>
      <c r="H118" s="39">
        <v>19756</v>
      </c>
      <c r="I118" s="44">
        <v>19382.802199999998</v>
      </c>
      <c r="J118" s="45">
        <v>0.10083</v>
      </c>
      <c r="K118" s="41">
        <f t="shared" si="41"/>
        <v>19382.903029999998</v>
      </c>
      <c r="L118" s="116">
        <v>16949.554759999999</v>
      </c>
      <c r="M118" s="29">
        <f t="shared" si="30"/>
        <v>373.09697000000233</v>
      </c>
      <c r="N118" s="81">
        <f t="shared" si="31"/>
        <v>1.8885248532091635E-2</v>
      </c>
      <c r="O118" s="107">
        <f t="shared" si="42"/>
        <v>31</v>
      </c>
      <c r="P118" s="197">
        <f t="shared" si="43"/>
        <v>0.14748581546736653</v>
      </c>
      <c r="Q118" s="98">
        <f t="shared" si="44"/>
        <v>69.573505531552414</v>
      </c>
      <c r="R118" s="197">
        <f t="shared" si="45"/>
        <v>0.33100339349175301</v>
      </c>
      <c r="S118" s="208">
        <f t="shared" si="46"/>
        <v>100.57350553155241</v>
      </c>
      <c r="T118" s="213">
        <f t="shared" si="32"/>
        <v>19452.47653553155</v>
      </c>
      <c r="U118" s="84">
        <f t="shared" si="47"/>
        <v>9.1769999999999996</v>
      </c>
      <c r="V118" s="199">
        <f t="shared" si="48"/>
        <v>4.3660558985291052E-2</v>
      </c>
      <c r="W118" s="86">
        <f t="shared" si="49"/>
        <v>100.43919916489158</v>
      </c>
      <c r="X118" s="199">
        <f t="shared" si="50"/>
        <v>0.47785023205558946</v>
      </c>
      <c r="Y118" s="216">
        <f t="shared" si="51"/>
        <v>109.61619916489158</v>
      </c>
      <c r="Z118" s="98">
        <f t="shared" si="52"/>
        <v>210.18970469644398</v>
      </c>
      <c r="AA118" s="83">
        <f t="shared" si="33"/>
        <v>1.0639284505792872E-2</v>
      </c>
      <c r="AB118" s="51">
        <f t="shared" si="34"/>
        <v>162.90726530355835</v>
      </c>
      <c r="AC118" s="30">
        <f t="shared" si="35"/>
        <v>8.2459640262987615E-3</v>
      </c>
      <c r="AD118" s="32">
        <f t="shared" si="36"/>
        <v>0.99152660075259713</v>
      </c>
      <c r="AE118" s="130">
        <f t="shared" si="37"/>
        <v>0.97279631395150634</v>
      </c>
      <c r="AF118" s="141">
        <f t="shared" si="38"/>
        <v>274.42055912829341</v>
      </c>
      <c r="AG118" s="48">
        <f t="shared" si="53"/>
        <v>-274.42055912829341</v>
      </c>
      <c r="AH118" s="140">
        <f t="shared" si="54"/>
        <v>1.3890491958306004</v>
      </c>
      <c r="AI118" s="173">
        <f t="shared" si="55"/>
        <v>1.3890491958306004E-2</v>
      </c>
      <c r="AJ118" s="170">
        <f t="shared" si="56"/>
        <v>-1.3890491958306004E-2</v>
      </c>
      <c r="AK118" s="137">
        <f t="shared" si="39"/>
        <v>484.61026382473739</v>
      </c>
      <c r="AL118" s="8">
        <f t="shared" si="40"/>
        <v>2.4529776464098877E-2</v>
      </c>
      <c r="AS118" s="223"/>
      <c r="AT118" s="223"/>
      <c r="AU118" s="223"/>
      <c r="AV118" s="223"/>
      <c r="AW118" s="223"/>
      <c r="AX118" s="223"/>
      <c r="AY118" s="223"/>
      <c r="AZ118" s="223"/>
      <c r="BA118" s="223"/>
      <c r="BB118" s="223"/>
      <c r="BC118" s="223"/>
      <c r="BD118" s="223"/>
      <c r="BE118" s="223"/>
      <c r="BF118" s="223"/>
      <c r="BG118" s="223"/>
      <c r="BH118" s="223"/>
      <c r="BI118" s="223"/>
      <c r="BJ118" s="223"/>
      <c r="BK118" s="223"/>
      <c r="BL118" s="223"/>
      <c r="BM118" s="223"/>
      <c r="BN118" s="223"/>
      <c r="BO118" s="223"/>
    </row>
    <row r="119" spans="1:68" x14ac:dyDescent="0.2">
      <c r="A119" s="13" t="s">
        <v>19</v>
      </c>
      <c r="B119" s="270">
        <v>0.37500000000003197</v>
      </c>
      <c r="C119" s="271"/>
      <c r="D119" s="272"/>
      <c r="E119" s="249">
        <v>112.5</v>
      </c>
      <c r="F119" s="250"/>
      <c r="G119" s="251"/>
      <c r="H119" s="39">
        <v>20042</v>
      </c>
      <c r="I119" s="44">
        <v>19669.6044</v>
      </c>
      <c r="J119" s="45">
        <v>0.10083</v>
      </c>
      <c r="K119" s="41">
        <f t="shared" si="41"/>
        <v>19669.70523</v>
      </c>
      <c r="L119" s="116">
        <v>17497.029779999997</v>
      </c>
      <c r="M119" s="29">
        <f t="shared" si="30"/>
        <v>372.29477000000043</v>
      </c>
      <c r="N119" s="81">
        <f t="shared" si="31"/>
        <v>1.8575729468116975E-2</v>
      </c>
      <c r="O119" s="107">
        <f t="shared" si="42"/>
        <v>31</v>
      </c>
      <c r="P119" s="197">
        <f t="shared" si="43"/>
        <v>0.14400579452469181</v>
      </c>
      <c r="Q119" s="98">
        <f t="shared" si="44"/>
        <v>71.647648858349854</v>
      </c>
      <c r="R119" s="197">
        <f t="shared" si="45"/>
        <v>0.33282827740879994</v>
      </c>
      <c r="S119" s="208">
        <f t="shared" si="46"/>
        <v>102.64764885834985</v>
      </c>
      <c r="T119" s="213">
        <f t="shared" si="32"/>
        <v>19741.35287885835</v>
      </c>
      <c r="U119" s="84">
        <f t="shared" si="47"/>
        <v>9.1769999999999996</v>
      </c>
      <c r="V119" s="199">
        <f t="shared" si="48"/>
        <v>4.2630360527519243E-2</v>
      </c>
      <c r="W119" s="86">
        <f t="shared" si="49"/>
        <v>103.44446654300728</v>
      </c>
      <c r="X119" s="199">
        <f t="shared" si="50"/>
        <v>0.48053556753898913</v>
      </c>
      <c r="Y119" s="216">
        <f t="shared" si="51"/>
        <v>112.62146654300727</v>
      </c>
      <c r="Z119" s="98">
        <f t="shared" si="52"/>
        <v>215.26911540135711</v>
      </c>
      <c r="AA119" s="83">
        <f t="shared" si="33"/>
        <v>1.0740899880319186E-2</v>
      </c>
      <c r="AB119" s="51">
        <f t="shared" si="34"/>
        <v>157.02565459864331</v>
      </c>
      <c r="AC119" s="30">
        <f t="shared" si="35"/>
        <v>7.8348295877977911E-3</v>
      </c>
      <c r="AD119" s="32">
        <f t="shared" si="36"/>
        <v>0.99152660075259713</v>
      </c>
      <c r="AE119" s="130">
        <f t="shared" si="37"/>
        <v>0.97310328255066003</v>
      </c>
      <c r="AF119" s="141">
        <f t="shared" si="38"/>
        <v>278.43632960137643</v>
      </c>
      <c r="AG119" s="48">
        <f t="shared" si="53"/>
        <v>-278.43632960137643</v>
      </c>
      <c r="AH119" s="140">
        <f t="shared" si="54"/>
        <v>1.3892641932011598</v>
      </c>
      <c r="AI119" s="173">
        <f t="shared" si="55"/>
        <v>1.3892641932011597E-2</v>
      </c>
      <c r="AJ119" s="170">
        <f t="shared" si="56"/>
        <v>-1.3892641932011597E-2</v>
      </c>
      <c r="AK119" s="137">
        <f t="shared" si="39"/>
        <v>493.70544500273354</v>
      </c>
      <c r="AL119" s="8">
        <f t="shared" si="40"/>
        <v>2.4633541812330781E-2</v>
      </c>
      <c r="AS119" s="223"/>
      <c r="AT119" s="223"/>
      <c r="AU119" s="223"/>
      <c r="AV119" s="223"/>
      <c r="AW119" s="223"/>
      <c r="AX119" s="223"/>
      <c r="AY119" s="223"/>
      <c r="AZ119" s="223"/>
      <c r="BA119" s="223"/>
      <c r="BB119" s="223"/>
      <c r="BC119" s="223"/>
      <c r="BD119" s="223"/>
      <c r="BE119" s="223"/>
      <c r="BF119" s="223"/>
      <c r="BG119" s="223"/>
      <c r="BH119" s="223"/>
      <c r="BI119" s="223"/>
      <c r="BJ119" s="223"/>
      <c r="BK119" s="223"/>
      <c r="BL119" s="223"/>
      <c r="BM119" s="223"/>
      <c r="BN119" s="223"/>
      <c r="BO119" s="223"/>
    </row>
    <row r="120" spans="1:68" x14ac:dyDescent="0.2">
      <c r="A120" s="13" t="s">
        <v>19</v>
      </c>
      <c r="B120" s="270">
        <v>0.41666666666663599</v>
      </c>
      <c r="C120" s="271"/>
      <c r="D120" s="272"/>
      <c r="E120" s="249">
        <v>112.5</v>
      </c>
      <c r="F120" s="250"/>
      <c r="G120" s="251"/>
      <c r="H120" s="39">
        <v>20922</v>
      </c>
      <c r="I120" s="44">
        <v>20503.076200000003</v>
      </c>
      <c r="J120" s="45">
        <v>0.1008</v>
      </c>
      <c r="K120" s="41">
        <f t="shared" si="41"/>
        <v>20503.177000000003</v>
      </c>
      <c r="L120" s="116">
        <v>17758.400659999999</v>
      </c>
      <c r="M120" s="29">
        <f t="shared" si="30"/>
        <v>418.82299999999668</v>
      </c>
      <c r="N120" s="81">
        <f t="shared" si="31"/>
        <v>2.0018306089283847E-2</v>
      </c>
      <c r="O120" s="107">
        <f t="shared" si="42"/>
        <v>31</v>
      </c>
      <c r="P120" s="197">
        <f t="shared" si="43"/>
        <v>0.13451559295211193</v>
      </c>
      <c r="Q120" s="98">
        <f t="shared" si="44"/>
        <v>77.84819760987574</v>
      </c>
      <c r="R120" s="197">
        <f t="shared" si="45"/>
        <v>0.33779988586276188</v>
      </c>
      <c r="S120" s="208">
        <f t="shared" si="46"/>
        <v>108.84819760987574</v>
      </c>
      <c r="T120" s="213">
        <f t="shared" si="32"/>
        <v>20581.025197609881</v>
      </c>
      <c r="U120" s="84">
        <f t="shared" si="47"/>
        <v>9.1769999999999996</v>
      </c>
      <c r="V120" s="199">
        <f t="shared" si="48"/>
        <v>3.9820954726501011E-2</v>
      </c>
      <c r="W120" s="86">
        <f t="shared" si="49"/>
        <v>112.431356308272</v>
      </c>
      <c r="X120" s="199">
        <f t="shared" si="50"/>
        <v>0.48786356645862516</v>
      </c>
      <c r="Y120" s="216">
        <f t="shared" si="51"/>
        <v>121.60835630827199</v>
      </c>
      <c r="Z120" s="98">
        <f t="shared" si="52"/>
        <v>230.45655391814773</v>
      </c>
      <c r="AA120" s="83">
        <f t="shared" si="33"/>
        <v>1.1015034600810044E-2</v>
      </c>
      <c r="AB120" s="51">
        <f t="shared" si="34"/>
        <v>188.36644608184895</v>
      </c>
      <c r="AC120" s="30">
        <f t="shared" si="35"/>
        <v>9.003271488473805E-3</v>
      </c>
      <c r="AD120" s="32">
        <f t="shared" si="36"/>
        <v>0.99152660075259713</v>
      </c>
      <c r="AE120" s="130">
        <f t="shared" si="37"/>
        <v>0.97167314069197397</v>
      </c>
      <c r="AF120" s="141">
        <f t="shared" si="38"/>
        <v>290.45234983383136</v>
      </c>
      <c r="AG120" s="48">
        <f t="shared" si="53"/>
        <v>-290.45234983383136</v>
      </c>
      <c r="AH120" s="140">
        <f t="shared" si="54"/>
        <v>1.3882628325869006</v>
      </c>
      <c r="AI120" s="173">
        <f t="shared" si="55"/>
        <v>1.3882628325869006E-2</v>
      </c>
      <c r="AJ120" s="170">
        <f t="shared" si="56"/>
        <v>-1.3882628325869006E-2</v>
      </c>
      <c r="AK120" s="137">
        <f t="shared" si="39"/>
        <v>520.9089037519791</v>
      </c>
      <c r="AL120" s="8">
        <f t="shared" si="40"/>
        <v>2.489766292667905E-2</v>
      </c>
    </row>
    <row r="121" spans="1:68" x14ac:dyDescent="0.2">
      <c r="A121" s="13" t="s">
        <v>19</v>
      </c>
      <c r="B121" s="270">
        <v>0.45833333333333598</v>
      </c>
      <c r="C121" s="271"/>
      <c r="D121" s="272"/>
      <c r="E121" s="249">
        <v>112.5</v>
      </c>
      <c r="F121" s="250"/>
      <c r="G121" s="251"/>
      <c r="H121" s="39">
        <v>22176</v>
      </c>
      <c r="I121" s="44">
        <v>21751.224999999999</v>
      </c>
      <c r="J121" s="45">
        <v>0.10077999999999999</v>
      </c>
      <c r="K121" s="41">
        <f t="shared" si="41"/>
        <v>21751.325779999999</v>
      </c>
      <c r="L121" s="116">
        <v>17898.03716</v>
      </c>
      <c r="M121" s="29">
        <f t="shared" si="30"/>
        <v>424.67422000000079</v>
      </c>
      <c r="N121" s="81">
        <f t="shared" si="31"/>
        <v>1.9150172258297293E-2</v>
      </c>
      <c r="O121" s="107">
        <f t="shared" si="42"/>
        <v>31</v>
      </c>
      <c r="P121" s="197">
        <f t="shared" si="43"/>
        <v>0.12186164323545338</v>
      </c>
      <c r="Q121" s="98">
        <f t="shared" si="44"/>
        <v>87.614846886609726</v>
      </c>
      <c r="R121" s="197">
        <f t="shared" si="45"/>
        <v>0.34441578107822285</v>
      </c>
      <c r="S121" s="208">
        <f t="shared" si="46"/>
        <v>118.61484688660973</v>
      </c>
      <c r="T121" s="213">
        <f t="shared" si="32"/>
        <v>21838.940626886608</v>
      </c>
      <c r="U121" s="84">
        <f t="shared" si="47"/>
        <v>9.1769999999999996</v>
      </c>
      <c r="V121" s="199">
        <f t="shared" si="48"/>
        <v>3.6074977418443732E-2</v>
      </c>
      <c r="W121" s="86">
        <f t="shared" si="49"/>
        <v>126.59500673642697</v>
      </c>
      <c r="X121" s="199">
        <f t="shared" si="50"/>
        <v>0.49764759826788002</v>
      </c>
      <c r="Y121" s="216">
        <f t="shared" si="51"/>
        <v>135.77200673642696</v>
      </c>
      <c r="Z121" s="98">
        <f t="shared" si="52"/>
        <v>254.3868536230367</v>
      </c>
      <c r="AA121" s="83">
        <f t="shared" si="33"/>
        <v>1.1471268651832463E-2</v>
      </c>
      <c r="AB121" s="51">
        <f t="shared" si="34"/>
        <v>170.28736637696409</v>
      </c>
      <c r="AC121" s="30">
        <f t="shared" si="35"/>
        <v>7.6789036064648306E-3</v>
      </c>
      <c r="AD121" s="32">
        <f t="shared" si="36"/>
        <v>0.99152660075259713</v>
      </c>
      <c r="AE121" s="130">
        <f t="shared" si="37"/>
        <v>0.97253418950464043</v>
      </c>
      <c r="AF121" s="141">
        <f t="shared" si="38"/>
        <v>307.99484303170391</v>
      </c>
      <c r="AG121" s="48">
        <f t="shared" si="53"/>
        <v>-307.99484303170391</v>
      </c>
      <c r="AH121" s="140">
        <f t="shared" si="54"/>
        <v>1.388865634161724</v>
      </c>
      <c r="AI121" s="173">
        <f t="shared" si="55"/>
        <v>1.3888656341617241E-2</v>
      </c>
      <c r="AJ121" s="170">
        <f t="shared" si="56"/>
        <v>-1.3888656341617241E-2</v>
      </c>
      <c r="AK121" s="137">
        <f t="shared" si="39"/>
        <v>562.38169665474061</v>
      </c>
      <c r="AL121" s="8">
        <f t="shared" si="40"/>
        <v>2.5359924993449703E-2</v>
      </c>
    </row>
    <row r="122" spans="1:68" ht="14.25" x14ac:dyDescent="0.2">
      <c r="A122" s="13" t="s">
        <v>19</v>
      </c>
      <c r="B122" s="270">
        <v>0.50000000000003597</v>
      </c>
      <c r="C122" s="271"/>
      <c r="D122" s="272"/>
      <c r="E122" s="249">
        <v>112.5</v>
      </c>
      <c r="F122" s="250"/>
      <c r="G122" s="251"/>
      <c r="H122" s="39">
        <v>21186</v>
      </c>
      <c r="I122" s="44">
        <v>20763.6446</v>
      </c>
      <c r="J122" s="45">
        <v>9.0590000000000004E-2</v>
      </c>
      <c r="K122" s="41">
        <f t="shared" si="41"/>
        <v>20763.735189999999</v>
      </c>
      <c r="L122" s="116">
        <v>17798.83454</v>
      </c>
      <c r="M122" s="29">
        <f t="shared" si="30"/>
        <v>422.26481000000058</v>
      </c>
      <c r="N122" s="81">
        <f t="shared" si="31"/>
        <v>1.9931313603322977E-2</v>
      </c>
      <c r="O122" s="107">
        <f t="shared" si="42"/>
        <v>31</v>
      </c>
      <c r="P122" s="197">
        <f t="shared" si="43"/>
        <v>0.13172734452276155</v>
      </c>
      <c r="Q122" s="98">
        <f t="shared" si="44"/>
        <v>79.839388711193379</v>
      </c>
      <c r="R122" s="197">
        <f t="shared" si="45"/>
        <v>0.33925905365309839</v>
      </c>
      <c r="S122" s="208">
        <f t="shared" si="46"/>
        <v>110.83938871119338</v>
      </c>
      <c r="T122" s="213">
        <f t="shared" si="32"/>
        <v>20843.574578711192</v>
      </c>
      <c r="U122" s="84">
        <f t="shared" si="47"/>
        <v>9.1769999999999996</v>
      </c>
      <c r="V122" s="199">
        <f t="shared" si="48"/>
        <v>3.8995543247915571E-2</v>
      </c>
      <c r="W122" s="86">
        <f t="shared" si="49"/>
        <v>115.31819661967099</v>
      </c>
      <c r="X122" s="199">
        <f t="shared" si="50"/>
        <v>0.49001805857622444</v>
      </c>
      <c r="Y122" s="216">
        <f t="shared" si="51"/>
        <v>124.49519661967099</v>
      </c>
      <c r="Z122" s="98">
        <f t="shared" si="52"/>
        <v>235.33458533086437</v>
      </c>
      <c r="AA122" s="83">
        <f t="shared" si="33"/>
        <v>1.1108023474505069E-2</v>
      </c>
      <c r="AB122" s="51">
        <f t="shared" si="34"/>
        <v>186.93022466913621</v>
      </c>
      <c r="AC122" s="30">
        <f t="shared" si="35"/>
        <v>8.8232901288179087E-3</v>
      </c>
      <c r="AD122" s="32">
        <f t="shared" si="36"/>
        <v>0.99152660075259713</v>
      </c>
      <c r="AE122" s="130">
        <f t="shared" si="37"/>
        <v>0.97175993342174172</v>
      </c>
      <c r="AF122" s="141">
        <f t="shared" si="38"/>
        <v>294.13023407233521</v>
      </c>
      <c r="AG122" s="48">
        <f t="shared" si="53"/>
        <v>-294.13023407233521</v>
      </c>
      <c r="AH122" s="140">
        <f t="shared" si="54"/>
        <v>1.3883235819519266</v>
      </c>
      <c r="AI122" s="173">
        <f t="shared" si="55"/>
        <v>1.3883235819519266E-2</v>
      </c>
      <c r="AJ122" s="170">
        <f t="shared" si="56"/>
        <v>-1.3883235819519266E-2</v>
      </c>
      <c r="AK122" s="137">
        <f t="shared" si="39"/>
        <v>529.46481940319961</v>
      </c>
      <c r="AL122" s="8">
        <f t="shared" si="40"/>
        <v>2.4991259294024338E-2</v>
      </c>
      <c r="BP122" s="221"/>
    </row>
    <row r="123" spans="1:68" x14ac:dyDescent="0.2">
      <c r="A123" s="13" t="s">
        <v>19</v>
      </c>
      <c r="B123" s="270">
        <v>0.54166666666663599</v>
      </c>
      <c r="C123" s="271"/>
      <c r="D123" s="272"/>
      <c r="E123" s="249">
        <v>112.5</v>
      </c>
      <c r="F123" s="250"/>
      <c r="G123" s="251"/>
      <c r="H123" s="39">
        <v>22000</v>
      </c>
      <c r="I123" s="44">
        <v>21559.393800000002</v>
      </c>
      <c r="J123" s="45">
        <v>9.0130000000000002E-2</v>
      </c>
      <c r="K123" s="41">
        <f t="shared" si="41"/>
        <v>21559.483930000002</v>
      </c>
      <c r="L123" s="116">
        <v>18094.97666</v>
      </c>
      <c r="M123" s="29">
        <f t="shared" si="30"/>
        <v>440.51606999999785</v>
      </c>
      <c r="N123" s="81">
        <f t="shared" si="31"/>
        <v>2.0023457727272629E-2</v>
      </c>
      <c r="O123" s="107">
        <f t="shared" si="42"/>
        <v>31</v>
      </c>
      <c r="P123" s="197">
        <f t="shared" si="43"/>
        <v>0.12369514148028829</v>
      </c>
      <c r="Q123" s="98">
        <f t="shared" si="44"/>
        <v>86.076175431097809</v>
      </c>
      <c r="R123" s="197">
        <f t="shared" si="45"/>
        <v>0.34345821606554056</v>
      </c>
      <c r="S123" s="208">
        <f t="shared" si="46"/>
        <v>117.07617543109781</v>
      </c>
      <c r="T123" s="213">
        <f t="shared" si="32"/>
        <v>21645.560105431101</v>
      </c>
      <c r="U123" s="84">
        <f t="shared" si="47"/>
        <v>9.1769999999999996</v>
      </c>
      <c r="V123" s="199">
        <f t="shared" si="48"/>
        <v>3.6617752044019534E-2</v>
      </c>
      <c r="W123" s="86">
        <f t="shared" si="49"/>
        <v>124.36297350584385</v>
      </c>
      <c r="X123" s="199">
        <f t="shared" si="50"/>
        <v>0.49622889041015156</v>
      </c>
      <c r="Y123" s="216">
        <f t="shared" si="51"/>
        <v>133.53997350584385</v>
      </c>
      <c r="Z123" s="98">
        <f t="shared" si="52"/>
        <v>250.61614893694167</v>
      </c>
      <c r="AA123" s="83">
        <f t="shared" si="33"/>
        <v>1.1391643133497349E-2</v>
      </c>
      <c r="AB123" s="51">
        <f t="shared" si="34"/>
        <v>189.89992106305618</v>
      </c>
      <c r="AC123" s="30">
        <f t="shared" si="35"/>
        <v>8.6318145937752805E-3</v>
      </c>
      <c r="AD123" s="32">
        <f t="shared" si="36"/>
        <v>0.99152660075259713</v>
      </c>
      <c r="AE123" s="130">
        <f t="shared" si="37"/>
        <v>0.97166874767275546</v>
      </c>
      <c r="AF123" s="141">
        <f t="shared" si="38"/>
        <v>305.41714672210327</v>
      </c>
      <c r="AG123" s="48">
        <f t="shared" si="53"/>
        <v>-305.41714672210327</v>
      </c>
      <c r="AH123" s="140">
        <f t="shared" si="54"/>
        <v>1.388259757827742</v>
      </c>
      <c r="AI123" s="173">
        <f t="shared" si="55"/>
        <v>1.3882597578277421E-2</v>
      </c>
      <c r="AJ123" s="170">
        <f t="shared" si="56"/>
        <v>-1.3882597578277421E-2</v>
      </c>
      <c r="AK123" s="137">
        <f t="shared" si="39"/>
        <v>556.03329565904494</v>
      </c>
      <c r="AL123" s="8">
        <f t="shared" si="40"/>
        <v>2.5274240711774771E-2</v>
      </c>
    </row>
    <row r="124" spans="1:68" ht="14.25" x14ac:dyDescent="0.2">
      <c r="A124" s="13" t="s">
        <v>19</v>
      </c>
      <c r="B124" s="270">
        <v>0.58333333333333603</v>
      </c>
      <c r="C124" s="271"/>
      <c r="D124" s="272"/>
      <c r="E124" s="249">
        <v>112.5</v>
      </c>
      <c r="F124" s="250"/>
      <c r="G124" s="251"/>
      <c r="H124" s="39">
        <v>21736</v>
      </c>
      <c r="I124" s="44">
        <v>21280.238400000002</v>
      </c>
      <c r="J124" s="45">
        <v>8.6970000000000006E-2</v>
      </c>
      <c r="K124" s="41">
        <f t="shared" si="41"/>
        <v>21280.325370000002</v>
      </c>
      <c r="L124" s="116">
        <v>17978.409760000002</v>
      </c>
      <c r="M124" s="29">
        <f t="shared" si="30"/>
        <v>455.67462999999771</v>
      </c>
      <c r="N124" s="81">
        <f t="shared" si="31"/>
        <v>2.0964051803459591E-2</v>
      </c>
      <c r="O124" s="107">
        <f t="shared" si="42"/>
        <v>31</v>
      </c>
      <c r="P124" s="197">
        <f t="shared" si="43"/>
        <v>0.1264329248842869</v>
      </c>
      <c r="Q124" s="98">
        <f t="shared" si="44"/>
        <v>83.861527380197344</v>
      </c>
      <c r="R124" s="197">
        <f t="shared" si="45"/>
        <v>0.34202768361103414</v>
      </c>
      <c r="S124" s="208">
        <f t="shared" si="46"/>
        <v>114.86152738019734</v>
      </c>
      <c r="T124" s="213">
        <f t="shared" si="32"/>
        <v>21364.186897380201</v>
      </c>
      <c r="U124" s="84">
        <f t="shared" si="47"/>
        <v>9.1769999999999996</v>
      </c>
      <c r="V124" s="199">
        <f t="shared" si="48"/>
        <v>3.7428224247196794E-2</v>
      </c>
      <c r="W124" s="86">
        <f t="shared" si="49"/>
        <v>121.15076985682867</v>
      </c>
      <c r="X124" s="199">
        <f t="shared" si="50"/>
        <v>0.49411116725748216</v>
      </c>
      <c r="Y124" s="216">
        <f t="shared" si="51"/>
        <v>130.32776985682867</v>
      </c>
      <c r="Z124" s="98">
        <f t="shared" si="52"/>
        <v>245.18929723702601</v>
      </c>
      <c r="AA124" s="83">
        <f t="shared" si="33"/>
        <v>1.128033204071706E-2</v>
      </c>
      <c r="AB124" s="51">
        <f t="shared" si="34"/>
        <v>210.48533276297169</v>
      </c>
      <c r="AC124" s="30">
        <f t="shared" si="35"/>
        <v>9.6837197627425327E-3</v>
      </c>
      <c r="AD124" s="32">
        <f t="shared" si="36"/>
        <v>0.99152660075259713</v>
      </c>
      <c r="AE124" s="130">
        <f t="shared" si="37"/>
        <v>0.97073621843747182</v>
      </c>
      <c r="AF124" s="141">
        <f t="shared" si="38"/>
        <v>301.61030602766141</v>
      </c>
      <c r="AG124" s="48">
        <f t="shared" si="53"/>
        <v>-301.61030602766141</v>
      </c>
      <c r="AH124" s="140">
        <f t="shared" si="54"/>
        <v>1.3876072231673786</v>
      </c>
      <c r="AI124" s="173">
        <f t="shared" si="55"/>
        <v>1.3876072231673786E-2</v>
      </c>
      <c r="AJ124" s="170">
        <f t="shared" si="56"/>
        <v>-1.3876072231673786E-2</v>
      </c>
      <c r="AK124" s="137">
        <f t="shared" si="39"/>
        <v>546.79960326468745</v>
      </c>
      <c r="AL124" s="8">
        <f t="shared" si="40"/>
        <v>2.5156404272390846E-2</v>
      </c>
      <c r="AS124" s="221"/>
      <c r="AT124" s="221"/>
      <c r="AU124" s="221"/>
      <c r="AV124" s="221"/>
      <c r="AW124" s="221"/>
      <c r="AX124" s="221"/>
      <c r="AY124" s="221"/>
      <c r="AZ124" s="221"/>
      <c r="BA124" s="221"/>
      <c r="BB124" s="221"/>
      <c r="BC124" s="221"/>
      <c r="BD124" s="221"/>
      <c r="BE124" s="221"/>
      <c r="BF124" s="221"/>
      <c r="BG124" s="221"/>
      <c r="BH124" s="221"/>
      <c r="BI124" s="221"/>
      <c r="BJ124" s="221"/>
      <c r="BK124" s="221"/>
      <c r="BL124" s="221"/>
      <c r="BM124" s="221"/>
      <c r="BN124" s="221"/>
      <c r="BO124" s="221"/>
    </row>
    <row r="125" spans="1:68" x14ac:dyDescent="0.2">
      <c r="A125" s="13" t="s">
        <v>19</v>
      </c>
      <c r="B125" s="270">
        <v>0.62500000000003597</v>
      </c>
      <c r="C125" s="271"/>
      <c r="D125" s="272"/>
      <c r="E125" s="249">
        <v>112.5</v>
      </c>
      <c r="F125" s="250"/>
      <c r="G125" s="251"/>
      <c r="H125" s="39">
        <v>21714</v>
      </c>
      <c r="I125" s="44">
        <v>21300.925599999999</v>
      </c>
      <c r="J125" s="45">
        <v>8.6669999999999997E-2</v>
      </c>
      <c r="K125" s="41">
        <f t="shared" si="41"/>
        <v>21301.012269999999</v>
      </c>
      <c r="L125" s="116">
        <v>17862.8613</v>
      </c>
      <c r="M125" s="29">
        <f t="shared" si="30"/>
        <v>412.98773000000074</v>
      </c>
      <c r="N125" s="81">
        <f t="shared" si="31"/>
        <v>1.9019422031868873E-2</v>
      </c>
      <c r="O125" s="107">
        <f t="shared" si="42"/>
        <v>31</v>
      </c>
      <c r="P125" s="197">
        <f t="shared" si="43"/>
        <v>0.12622714777008828</v>
      </c>
      <c r="Q125" s="98">
        <f t="shared" si="44"/>
        <v>84.024652541979691</v>
      </c>
      <c r="R125" s="197">
        <f t="shared" si="45"/>
        <v>0.34213523331441276</v>
      </c>
      <c r="S125" s="208">
        <f t="shared" si="46"/>
        <v>115.02465254197969</v>
      </c>
      <c r="T125" s="213">
        <f t="shared" si="32"/>
        <v>21385.036922541978</v>
      </c>
      <c r="U125" s="84">
        <f t="shared" si="47"/>
        <v>9.1769999999999996</v>
      </c>
      <c r="V125" s="199">
        <f t="shared" si="48"/>
        <v>3.736730758342259E-2</v>
      </c>
      <c r="W125" s="86">
        <f t="shared" si="49"/>
        <v>121.38735543009132</v>
      </c>
      <c r="X125" s="199">
        <f t="shared" si="50"/>
        <v>0.49427031133207633</v>
      </c>
      <c r="Y125" s="216">
        <f t="shared" si="51"/>
        <v>130.56435543009133</v>
      </c>
      <c r="Z125" s="98">
        <f t="shared" si="52"/>
        <v>245.58900797207102</v>
      </c>
      <c r="AA125" s="83">
        <f t="shared" si="33"/>
        <v>1.1310168921989086E-2</v>
      </c>
      <c r="AB125" s="51">
        <f t="shared" si="34"/>
        <v>167.39872202792972</v>
      </c>
      <c r="AC125" s="30">
        <f t="shared" si="35"/>
        <v>7.7092531098797885E-3</v>
      </c>
      <c r="AD125" s="32">
        <f t="shared" si="36"/>
        <v>0.99152660075259713</v>
      </c>
      <c r="AE125" s="130">
        <f t="shared" si="37"/>
        <v>0.97266438026397595</v>
      </c>
      <c r="AF125" s="141">
        <f t="shared" si="38"/>
        <v>301.59807989343665</v>
      </c>
      <c r="AG125" s="48">
        <f t="shared" si="53"/>
        <v>-301.59807989343665</v>
      </c>
      <c r="AH125" s="140">
        <f t="shared" si="54"/>
        <v>1.3889568015724263</v>
      </c>
      <c r="AI125" s="173">
        <f t="shared" si="55"/>
        <v>1.3889568015724264E-2</v>
      </c>
      <c r="AJ125" s="170">
        <f t="shared" si="56"/>
        <v>-1.3889568015724264E-2</v>
      </c>
      <c r="AK125" s="137">
        <f t="shared" si="39"/>
        <v>547.18708786550769</v>
      </c>
      <c r="AL125" s="8">
        <f t="shared" si="40"/>
        <v>2.5199736937713352E-2</v>
      </c>
    </row>
    <row r="126" spans="1:68" x14ac:dyDescent="0.2">
      <c r="A126" s="13" t="s">
        <v>19</v>
      </c>
      <c r="B126" s="270">
        <v>0.66666666666663599</v>
      </c>
      <c r="C126" s="271"/>
      <c r="D126" s="272"/>
      <c r="E126" s="249">
        <v>112.5</v>
      </c>
      <c r="F126" s="250"/>
      <c r="G126" s="251"/>
      <c r="H126" s="39">
        <v>22000</v>
      </c>
      <c r="I126" s="44">
        <v>21563.207999999999</v>
      </c>
      <c r="J126" s="45">
        <v>8.7980000000000003E-2</v>
      </c>
      <c r="K126" s="41">
        <f t="shared" si="41"/>
        <v>21563.295979999999</v>
      </c>
      <c r="L126" s="116">
        <v>18175.421040000001</v>
      </c>
      <c r="M126" s="29">
        <f t="shared" si="30"/>
        <v>436.70402000000104</v>
      </c>
      <c r="N126" s="81">
        <f t="shared" si="31"/>
        <v>1.9850182727272774E-2</v>
      </c>
      <c r="O126" s="107">
        <f t="shared" si="42"/>
        <v>31</v>
      </c>
      <c r="P126" s="197">
        <f t="shared" si="43"/>
        <v>0.12365833289052956</v>
      </c>
      <c r="Q126" s="98">
        <f t="shared" si="44"/>
        <v>86.106617318719245</v>
      </c>
      <c r="R126" s="197">
        <f t="shared" si="45"/>
        <v>0.34347744349921366</v>
      </c>
      <c r="S126" s="208">
        <f t="shared" si="46"/>
        <v>117.10661731871924</v>
      </c>
      <c r="T126" s="213">
        <f t="shared" si="32"/>
        <v>21649.40259731872</v>
      </c>
      <c r="U126" s="84">
        <f t="shared" si="47"/>
        <v>9.1769999999999996</v>
      </c>
      <c r="V126" s="199">
        <f t="shared" si="48"/>
        <v>3.6606855514077087E-2</v>
      </c>
      <c r="W126" s="86">
        <f t="shared" si="49"/>
        <v>124.40713093391349</v>
      </c>
      <c r="X126" s="199">
        <f t="shared" si="50"/>
        <v>0.49625736809617976</v>
      </c>
      <c r="Y126" s="216">
        <f t="shared" si="51"/>
        <v>133.58413093391349</v>
      </c>
      <c r="Z126" s="98">
        <f t="shared" si="52"/>
        <v>250.69074825263272</v>
      </c>
      <c r="AA126" s="83">
        <f t="shared" si="33"/>
        <v>1.1395034011483306E-2</v>
      </c>
      <c r="AB126" s="51">
        <f t="shared" si="34"/>
        <v>186.01327174736832</v>
      </c>
      <c r="AC126" s="30">
        <f t="shared" si="35"/>
        <v>8.4551487157894685E-3</v>
      </c>
      <c r="AD126" s="32">
        <f t="shared" si="36"/>
        <v>0.99152660075259713</v>
      </c>
      <c r="AE126" s="130">
        <f t="shared" si="37"/>
        <v>0.97184065134369124</v>
      </c>
      <c r="AF126" s="141">
        <f t="shared" si="38"/>
        <v>305.44361800116224</v>
      </c>
      <c r="AG126" s="48">
        <f t="shared" si="53"/>
        <v>-305.44361800116224</v>
      </c>
      <c r="AH126" s="140">
        <f t="shared" si="54"/>
        <v>1.3883800818234646</v>
      </c>
      <c r="AI126" s="173">
        <f t="shared" si="55"/>
        <v>1.3883800818234647E-2</v>
      </c>
      <c r="AJ126" s="170">
        <f t="shared" si="56"/>
        <v>-1.3883800818234647E-2</v>
      </c>
      <c r="AK126" s="137">
        <f t="shared" si="39"/>
        <v>556.13436625379495</v>
      </c>
      <c r="AL126" s="8">
        <f t="shared" si="40"/>
        <v>2.5278834829717951E-2</v>
      </c>
    </row>
    <row r="127" spans="1:68" x14ac:dyDescent="0.2">
      <c r="A127" s="13" t="s">
        <v>19</v>
      </c>
      <c r="B127" s="270">
        <v>0.70833333333333603</v>
      </c>
      <c r="C127" s="271"/>
      <c r="D127" s="272"/>
      <c r="E127" s="249">
        <v>112.5</v>
      </c>
      <c r="F127" s="250"/>
      <c r="G127" s="251"/>
      <c r="H127" s="39">
        <v>22220</v>
      </c>
      <c r="I127" s="44">
        <v>21759.2526</v>
      </c>
      <c r="J127" s="45">
        <v>9.2670000000000002E-2</v>
      </c>
      <c r="K127" s="41">
        <f t="shared" si="41"/>
        <v>21759.345270000002</v>
      </c>
      <c r="L127" s="116">
        <v>18230.114099999999</v>
      </c>
      <c r="M127" s="29">
        <f t="shared" si="30"/>
        <v>460.65472999999838</v>
      </c>
      <c r="N127" s="81">
        <f t="shared" si="31"/>
        <v>2.0731536003600289E-2</v>
      </c>
      <c r="O127" s="107">
        <f t="shared" si="42"/>
        <v>31</v>
      </c>
      <c r="P127" s="197">
        <f t="shared" si="43"/>
        <v>0.12178583059005799</v>
      </c>
      <c r="Q127" s="98">
        <f t="shared" si="44"/>
        <v>87.679464181309513</v>
      </c>
      <c r="R127" s="197">
        <f t="shared" si="45"/>
        <v>0.3444553668068393</v>
      </c>
      <c r="S127" s="208">
        <f t="shared" si="46"/>
        <v>118.67946418130951</v>
      </c>
      <c r="T127" s="213">
        <f t="shared" si="32"/>
        <v>21847.024734181312</v>
      </c>
      <c r="U127" s="84">
        <f t="shared" si="47"/>
        <v>9.1769999999999996</v>
      </c>
      <c r="V127" s="199">
        <f t="shared" si="48"/>
        <v>3.6052534429837489E-2</v>
      </c>
      <c r="W127" s="86">
        <f t="shared" si="49"/>
        <v>126.68874727558631</v>
      </c>
      <c r="X127" s="199">
        <f t="shared" si="50"/>
        <v>0.4977062681732653</v>
      </c>
      <c r="Y127" s="216">
        <f t="shared" si="51"/>
        <v>135.8657472755863</v>
      </c>
      <c r="Z127" s="98">
        <f t="shared" si="52"/>
        <v>254.5452114568958</v>
      </c>
      <c r="AA127" s="83">
        <f t="shared" si="33"/>
        <v>1.1455680083568669E-2</v>
      </c>
      <c r="AB127" s="51">
        <f t="shared" si="34"/>
        <v>206.10951854310258</v>
      </c>
      <c r="AC127" s="30">
        <f t="shared" si="35"/>
        <v>9.2758559200316199E-3</v>
      </c>
      <c r="AD127" s="32">
        <f t="shared" si="36"/>
        <v>0.99152660075259713</v>
      </c>
      <c r="AE127" s="130">
        <f t="shared" si="37"/>
        <v>0.97096659610239022</v>
      </c>
      <c r="AF127" s="141">
        <f t="shared" si="38"/>
        <v>308.3621383765751</v>
      </c>
      <c r="AG127" s="48">
        <f t="shared" si="53"/>
        <v>-308.3621383765751</v>
      </c>
      <c r="AH127" s="140">
        <f t="shared" si="54"/>
        <v>1.3877683995345413</v>
      </c>
      <c r="AI127" s="173">
        <f t="shared" si="55"/>
        <v>1.3877683995345414E-2</v>
      </c>
      <c r="AJ127" s="170">
        <f t="shared" si="56"/>
        <v>-1.3877683995345414E-2</v>
      </c>
      <c r="AK127" s="137">
        <f t="shared" si="39"/>
        <v>562.9073498334709</v>
      </c>
      <c r="AL127" s="8">
        <f t="shared" si="40"/>
        <v>2.5333364078914081E-2</v>
      </c>
    </row>
    <row r="128" spans="1:68" x14ac:dyDescent="0.2">
      <c r="A128" s="13" t="s">
        <v>19</v>
      </c>
      <c r="B128" s="270">
        <v>0.75000000000003597</v>
      </c>
      <c r="C128" s="271"/>
      <c r="D128" s="272"/>
      <c r="E128" s="249">
        <v>112.5</v>
      </c>
      <c r="F128" s="250"/>
      <c r="G128" s="251"/>
      <c r="H128" s="39">
        <v>22440</v>
      </c>
      <c r="I128" s="44">
        <v>21989.864000000001</v>
      </c>
      <c r="J128" s="45">
        <v>9.2880000000000004E-2</v>
      </c>
      <c r="K128" s="41">
        <f t="shared" si="41"/>
        <v>21989.956880000002</v>
      </c>
      <c r="L128" s="116">
        <v>18314.340060000002</v>
      </c>
      <c r="M128" s="29">
        <f t="shared" si="30"/>
        <v>450.04311999999845</v>
      </c>
      <c r="N128" s="81">
        <f t="shared" si="31"/>
        <v>2.0055397504456261E-2</v>
      </c>
      <c r="O128" s="107">
        <f t="shared" si="42"/>
        <v>31</v>
      </c>
      <c r="P128" s="197">
        <f t="shared" si="43"/>
        <v>0.11963376689537823</v>
      </c>
      <c r="Q128" s="98">
        <f t="shared" si="44"/>
        <v>89.547815478566534</v>
      </c>
      <c r="R128" s="197">
        <f t="shared" si="45"/>
        <v>0.34557878977268297</v>
      </c>
      <c r="S128" s="208">
        <f t="shared" si="46"/>
        <v>120.54781547856653</v>
      </c>
      <c r="T128" s="213">
        <f t="shared" si="32"/>
        <v>22079.504695478568</v>
      </c>
      <c r="U128" s="84">
        <f t="shared" si="47"/>
        <v>9.1769999999999996</v>
      </c>
      <c r="V128" s="199">
        <f t="shared" si="48"/>
        <v>3.5415454154802774E-2</v>
      </c>
      <c r="W128" s="86">
        <f t="shared" si="49"/>
        <v>129.39934991789741</v>
      </c>
      <c r="X128" s="199">
        <f t="shared" si="50"/>
        <v>0.4993719891771361</v>
      </c>
      <c r="Y128" s="216">
        <f t="shared" si="51"/>
        <v>138.5763499178974</v>
      </c>
      <c r="Z128" s="98">
        <f t="shared" si="52"/>
        <v>259.12416539646392</v>
      </c>
      <c r="AA128" s="83">
        <f t="shared" si="33"/>
        <v>1.154742270037718E-2</v>
      </c>
      <c r="AB128" s="51">
        <f t="shared" si="34"/>
        <v>190.91895460353453</v>
      </c>
      <c r="AC128" s="30">
        <f t="shared" si="35"/>
        <v>8.5079748040790791E-3</v>
      </c>
      <c r="AD128" s="32">
        <f t="shared" si="36"/>
        <v>0.99152660075259713</v>
      </c>
      <c r="AE128" s="130">
        <f t="shared" si="37"/>
        <v>0.97163703667254497</v>
      </c>
      <c r="AF128" s="141">
        <f t="shared" si="38"/>
        <v>311.52050911373141</v>
      </c>
      <c r="AG128" s="48">
        <f t="shared" si="53"/>
        <v>-311.52050911373141</v>
      </c>
      <c r="AH128" s="140">
        <f t="shared" si="54"/>
        <v>1.3882375628954162</v>
      </c>
      <c r="AI128" s="173">
        <f t="shared" si="55"/>
        <v>1.3882375628954162E-2</v>
      </c>
      <c r="AJ128" s="170">
        <f t="shared" si="56"/>
        <v>-1.3882375628954162E-2</v>
      </c>
      <c r="AK128" s="137">
        <f t="shared" si="39"/>
        <v>570.64467451019527</v>
      </c>
      <c r="AL128" s="8">
        <f t="shared" si="40"/>
        <v>2.542979832933134E-2</v>
      </c>
    </row>
    <row r="129" spans="1:38" x14ac:dyDescent="0.2">
      <c r="A129" s="13" t="s">
        <v>19</v>
      </c>
      <c r="B129" s="270">
        <v>0.79166666666663599</v>
      </c>
      <c r="C129" s="271"/>
      <c r="D129" s="272"/>
      <c r="E129" s="249">
        <v>112.5</v>
      </c>
      <c r="F129" s="250"/>
      <c r="G129" s="251"/>
      <c r="H129" s="39">
        <v>22792</v>
      </c>
      <c r="I129" s="44">
        <v>22325.2876</v>
      </c>
      <c r="J129" s="45">
        <v>8.6480000000000001E-2</v>
      </c>
      <c r="K129" s="41">
        <f t="shared" si="41"/>
        <v>22325.374080000001</v>
      </c>
      <c r="L129" s="116">
        <v>18280.083460000002</v>
      </c>
      <c r="M129" s="29">
        <f t="shared" si="30"/>
        <v>466.62591999999859</v>
      </c>
      <c r="N129" s="81">
        <f t="shared" si="31"/>
        <v>2.0473232713232651E-2</v>
      </c>
      <c r="O129" s="107">
        <f t="shared" si="42"/>
        <v>31</v>
      </c>
      <c r="P129" s="197">
        <f t="shared" si="43"/>
        <v>0.11659794379666268</v>
      </c>
      <c r="Q129" s="98">
        <f t="shared" si="44"/>
        <v>92.300431076284411</v>
      </c>
      <c r="R129" s="197">
        <f t="shared" si="45"/>
        <v>0.34716259596904347</v>
      </c>
      <c r="S129" s="208">
        <f t="shared" si="46"/>
        <v>123.30043107628441</v>
      </c>
      <c r="T129" s="213">
        <f t="shared" si="32"/>
        <v>22417.674511076286</v>
      </c>
      <c r="U129" s="84">
        <f t="shared" si="47"/>
        <v>9.1769999999999996</v>
      </c>
      <c r="V129" s="199">
        <f t="shared" si="48"/>
        <v>3.4516752587805594E-2</v>
      </c>
      <c r="W129" s="86">
        <f t="shared" si="49"/>
        <v>133.39346673355587</v>
      </c>
      <c r="X129" s="199">
        <f t="shared" si="50"/>
        <v>0.50172270764648841</v>
      </c>
      <c r="Y129" s="216">
        <f t="shared" si="51"/>
        <v>142.57046673355586</v>
      </c>
      <c r="Z129" s="98">
        <f t="shared" si="52"/>
        <v>265.87089780984024</v>
      </c>
      <c r="AA129" s="83">
        <f t="shared" si="33"/>
        <v>1.1665097306504047E-2</v>
      </c>
      <c r="AB129" s="51">
        <f t="shared" si="34"/>
        <v>200.75502219015834</v>
      </c>
      <c r="AC129" s="30">
        <f t="shared" si="35"/>
        <v>8.8081354067286038E-3</v>
      </c>
      <c r="AD129" s="32">
        <f t="shared" si="36"/>
        <v>0.99152660075259713</v>
      </c>
      <c r="AE129" s="130">
        <f t="shared" si="37"/>
        <v>0.97122308375097</v>
      </c>
      <c r="AF129" s="141">
        <f t="shared" si="38"/>
        <v>316.34107759218222</v>
      </c>
      <c r="AG129" s="48">
        <f t="shared" si="53"/>
        <v>-316.34107759218222</v>
      </c>
      <c r="AH129" s="140">
        <f t="shared" si="54"/>
        <v>1.3879478658835653</v>
      </c>
      <c r="AI129" s="173">
        <f t="shared" si="55"/>
        <v>1.3879478658835653E-2</v>
      </c>
      <c r="AJ129" s="170">
        <f t="shared" si="56"/>
        <v>-1.3879478658835653E-2</v>
      </c>
      <c r="AK129" s="137">
        <f t="shared" si="39"/>
        <v>582.21197540202252</v>
      </c>
      <c r="AL129" s="8">
        <f t="shared" si="40"/>
        <v>2.5544575965339704E-2</v>
      </c>
    </row>
    <row r="130" spans="1:38" x14ac:dyDescent="0.2">
      <c r="A130" s="13" t="s">
        <v>19</v>
      </c>
      <c r="B130" s="270">
        <v>0.83333333333333603</v>
      </c>
      <c r="C130" s="271"/>
      <c r="D130" s="272"/>
      <c r="E130" s="249">
        <v>112.5</v>
      </c>
      <c r="F130" s="250"/>
      <c r="G130" s="251"/>
      <c r="H130" s="39">
        <v>22044</v>
      </c>
      <c r="I130" s="44">
        <v>21615.8534</v>
      </c>
      <c r="J130" s="45">
        <v>8.6430000000000007E-2</v>
      </c>
      <c r="K130" s="41">
        <f t="shared" si="41"/>
        <v>21615.939829999999</v>
      </c>
      <c r="L130" s="116">
        <v>17991.963759999999</v>
      </c>
      <c r="M130" s="29">
        <f t="shared" si="30"/>
        <v>428.06017000000065</v>
      </c>
      <c r="N130" s="81">
        <f t="shared" si="31"/>
        <v>1.9418443567410664E-2</v>
      </c>
      <c r="O130" s="107">
        <f t="shared" si="42"/>
        <v>31</v>
      </c>
      <c r="P130" s="197">
        <f t="shared" si="43"/>
        <v>0.12315157819471648</v>
      </c>
      <c r="Q130" s="98">
        <f t="shared" si="44"/>
        <v>86.527565691514866</v>
      </c>
      <c r="R130" s="197">
        <f t="shared" si="45"/>
        <v>0.34374213781474383</v>
      </c>
      <c r="S130" s="208">
        <f t="shared" si="46"/>
        <v>117.52756569151487</v>
      </c>
      <c r="T130" s="213">
        <f t="shared" si="32"/>
        <v>21702.467395691514</v>
      </c>
      <c r="U130" s="84">
        <f t="shared" si="47"/>
        <v>9.1769999999999996</v>
      </c>
      <c r="V130" s="199">
        <f t="shared" si="48"/>
        <v>3.645683977719074E-2</v>
      </c>
      <c r="W130" s="86">
        <f t="shared" si="49"/>
        <v>125.01774639274865</v>
      </c>
      <c r="X130" s="199">
        <f t="shared" si="50"/>
        <v>0.49664944421334895</v>
      </c>
      <c r="Y130" s="216">
        <f t="shared" si="51"/>
        <v>134.19474639274864</v>
      </c>
      <c r="Z130" s="98">
        <f t="shared" si="52"/>
        <v>251.72231208426351</v>
      </c>
      <c r="AA130" s="83">
        <f t="shared" si="33"/>
        <v>1.1419085106344743E-2</v>
      </c>
      <c r="AB130" s="51">
        <f t="shared" si="34"/>
        <v>176.33785791573715</v>
      </c>
      <c r="AC130" s="30">
        <f t="shared" si="35"/>
        <v>7.9993584610659196E-3</v>
      </c>
      <c r="AD130" s="32">
        <f t="shared" si="36"/>
        <v>0.99152660075259713</v>
      </c>
      <c r="AE130" s="130">
        <f t="shared" si="37"/>
        <v>0.97226880983798181</v>
      </c>
      <c r="AF130" s="141">
        <f t="shared" si="38"/>
        <v>306.12057921193298</v>
      </c>
      <c r="AG130" s="48">
        <f t="shared" si="53"/>
        <v>-306.12057921193298</v>
      </c>
      <c r="AH130" s="140">
        <f t="shared" si="54"/>
        <v>1.3886798185988611</v>
      </c>
      <c r="AI130" s="173">
        <f t="shared" si="55"/>
        <v>1.3886798185988612E-2</v>
      </c>
      <c r="AJ130" s="170">
        <f t="shared" si="56"/>
        <v>-1.3886798185988612E-2</v>
      </c>
      <c r="AK130" s="137">
        <f t="shared" si="39"/>
        <v>557.84289129619651</v>
      </c>
      <c r="AL130" s="8">
        <f t="shared" si="40"/>
        <v>2.5305883292333357E-2</v>
      </c>
    </row>
    <row r="131" spans="1:38" x14ac:dyDescent="0.2">
      <c r="A131" s="13" t="s">
        <v>19</v>
      </c>
      <c r="B131" s="270">
        <v>0.87500000000003597</v>
      </c>
      <c r="C131" s="271"/>
      <c r="D131" s="272"/>
      <c r="E131" s="249">
        <v>112.5</v>
      </c>
      <c r="F131" s="250"/>
      <c r="G131" s="251"/>
      <c r="H131" s="39">
        <v>21164</v>
      </c>
      <c r="I131" s="44">
        <v>20767.643800000002</v>
      </c>
      <c r="J131" s="45">
        <v>8.8580000000000006E-2</v>
      </c>
      <c r="K131" s="41">
        <f t="shared" si="41"/>
        <v>20767.732380000001</v>
      </c>
      <c r="L131" s="116">
        <v>17703.252919999999</v>
      </c>
      <c r="M131" s="29">
        <f t="shared" si="30"/>
        <v>396.26761999999871</v>
      </c>
      <c r="N131" s="81">
        <f t="shared" si="31"/>
        <v>1.8723663768663707E-2</v>
      </c>
      <c r="O131" s="107">
        <f t="shared" si="42"/>
        <v>31</v>
      </c>
      <c r="P131" s="197">
        <f t="shared" si="43"/>
        <v>0.13168520012032109</v>
      </c>
      <c r="Q131" s="98">
        <f t="shared" si="44"/>
        <v>79.870131149500068</v>
      </c>
      <c r="R131" s="197">
        <f t="shared" si="45"/>
        <v>0.33928110335671635</v>
      </c>
      <c r="S131" s="208">
        <f t="shared" si="46"/>
        <v>110.87013114950007</v>
      </c>
      <c r="T131" s="213">
        <f t="shared" si="32"/>
        <v>20847.6025111495</v>
      </c>
      <c r="U131" s="84">
        <f t="shared" si="47"/>
        <v>9.1769999999999996</v>
      </c>
      <c r="V131" s="199">
        <f t="shared" si="48"/>
        <v>3.8983067145296341E-2</v>
      </c>
      <c r="W131" s="86">
        <f t="shared" si="49"/>
        <v>115.36277043150699</v>
      </c>
      <c r="X131" s="199">
        <f t="shared" si="50"/>
        <v>0.49005062937766636</v>
      </c>
      <c r="Y131" s="216">
        <f t="shared" si="51"/>
        <v>124.53977043150698</v>
      </c>
      <c r="Z131" s="98">
        <f t="shared" si="52"/>
        <v>235.40990158100703</v>
      </c>
      <c r="AA131" s="83">
        <f t="shared" si="33"/>
        <v>1.1123128972831554E-2</v>
      </c>
      <c r="AB131" s="51">
        <f t="shared" si="34"/>
        <v>160.85771841899168</v>
      </c>
      <c r="AC131" s="30">
        <f t="shared" si="35"/>
        <v>7.6005347958321527E-3</v>
      </c>
      <c r="AD131" s="32">
        <f t="shared" si="36"/>
        <v>0.99152660075259713</v>
      </c>
      <c r="AE131" s="130">
        <f t="shared" si="37"/>
        <v>0.9729574401178771</v>
      </c>
      <c r="AF131" s="141">
        <f t="shared" si="38"/>
        <v>294.00225467149767</v>
      </c>
      <c r="AG131" s="48">
        <f t="shared" si="53"/>
        <v>-294.00225467149767</v>
      </c>
      <c r="AH131" s="140">
        <f t="shared" si="54"/>
        <v>1.389162042484869</v>
      </c>
      <c r="AI131" s="173">
        <f t="shared" si="55"/>
        <v>1.389162042484869E-2</v>
      </c>
      <c r="AJ131" s="170">
        <f t="shared" si="56"/>
        <v>-1.389162042484869E-2</v>
      </c>
      <c r="AK131" s="137">
        <f t="shared" si="39"/>
        <v>529.4121562525047</v>
      </c>
      <c r="AL131" s="8">
        <f t="shared" si="40"/>
        <v>2.5014749397680246E-2</v>
      </c>
    </row>
    <row r="132" spans="1:38" x14ac:dyDescent="0.2">
      <c r="A132" s="13" t="s">
        <v>19</v>
      </c>
      <c r="B132" s="270">
        <v>0.91666666666663599</v>
      </c>
      <c r="C132" s="271"/>
      <c r="D132" s="272"/>
      <c r="E132" s="249">
        <v>112.5</v>
      </c>
      <c r="F132" s="250"/>
      <c r="G132" s="251"/>
      <c r="H132" s="39">
        <v>20988</v>
      </c>
      <c r="I132" s="44">
        <v>20577.725999999999</v>
      </c>
      <c r="J132" s="45">
        <v>9.4240000000000004E-2</v>
      </c>
      <c r="K132" s="41">
        <f t="shared" si="41"/>
        <v>20577.820239999997</v>
      </c>
      <c r="L132" s="116">
        <v>17511.6711</v>
      </c>
      <c r="M132" s="29">
        <f t="shared" si="30"/>
        <v>410.17976000000272</v>
      </c>
      <c r="N132" s="81">
        <f t="shared" si="31"/>
        <v>1.9543537259386446E-2</v>
      </c>
      <c r="O132" s="107">
        <f t="shared" si="42"/>
        <v>31</v>
      </c>
      <c r="P132" s="197">
        <f t="shared" si="43"/>
        <v>0.13370849533873574</v>
      </c>
      <c r="Q132" s="98">
        <f t="shared" si="44"/>
        <v>78.416052931435814</v>
      </c>
      <c r="R132" s="197">
        <f t="shared" si="45"/>
        <v>0.33822233702790128</v>
      </c>
      <c r="S132" s="208">
        <f t="shared" si="46"/>
        <v>109.41605293143581</v>
      </c>
      <c r="T132" s="213">
        <f t="shared" si="32"/>
        <v>20656.236292931433</v>
      </c>
      <c r="U132" s="84">
        <f t="shared" si="47"/>
        <v>9.1769999999999996</v>
      </c>
      <c r="V132" s="199">
        <f t="shared" si="48"/>
        <v>3.9582027797534766E-2</v>
      </c>
      <c r="W132" s="86">
        <f t="shared" si="49"/>
        <v>113.25459385768492</v>
      </c>
      <c r="X132" s="199">
        <f t="shared" si="50"/>
        <v>0.4884871398358282</v>
      </c>
      <c r="Y132" s="216">
        <f t="shared" si="51"/>
        <v>122.43159385768493</v>
      </c>
      <c r="Z132" s="98">
        <f t="shared" si="52"/>
        <v>231.84764678912074</v>
      </c>
      <c r="AA132" s="83">
        <f t="shared" si="33"/>
        <v>1.1046676519397787E-2</v>
      </c>
      <c r="AB132" s="51">
        <f t="shared" si="34"/>
        <v>178.33211321088197</v>
      </c>
      <c r="AC132" s="30">
        <f t="shared" si="35"/>
        <v>8.4968607399886591E-3</v>
      </c>
      <c r="AD132" s="32">
        <f t="shared" si="36"/>
        <v>0.99152660075259713</v>
      </c>
      <c r="AE132" s="130">
        <f t="shared" si="37"/>
        <v>0.97214421154937758</v>
      </c>
      <c r="AF132" s="141">
        <f t="shared" si="38"/>
        <v>291.4378118102324</v>
      </c>
      <c r="AG132" s="48">
        <f t="shared" si="53"/>
        <v>-291.4378118102324</v>
      </c>
      <c r="AH132" s="140">
        <f t="shared" si="54"/>
        <v>1.3885925853355841</v>
      </c>
      <c r="AI132" s="173">
        <f t="shared" si="55"/>
        <v>1.3885925853355841E-2</v>
      </c>
      <c r="AJ132" s="170">
        <f t="shared" si="56"/>
        <v>-1.3885925853355841E-2</v>
      </c>
      <c r="AK132" s="137">
        <f t="shared" si="39"/>
        <v>523.28545859935321</v>
      </c>
      <c r="AL132" s="8">
        <f t="shared" si="40"/>
        <v>2.4932602372753632E-2</v>
      </c>
    </row>
    <row r="133" spans="1:38" x14ac:dyDescent="0.2">
      <c r="A133" s="13" t="s">
        <v>19</v>
      </c>
      <c r="B133" s="270">
        <v>0.95833333333333603</v>
      </c>
      <c r="C133" s="271"/>
      <c r="D133" s="272"/>
      <c r="E133" s="249">
        <v>112.5</v>
      </c>
      <c r="F133" s="250"/>
      <c r="G133" s="251"/>
      <c r="H133" s="39">
        <v>19338</v>
      </c>
      <c r="I133" s="44">
        <v>18987.854800000001</v>
      </c>
      <c r="J133" s="45">
        <v>9.3350000000000002E-2</v>
      </c>
      <c r="K133" s="41">
        <f t="shared" si="41"/>
        <v>18987.94815</v>
      </c>
      <c r="L133" s="116">
        <v>17395.365579999998</v>
      </c>
      <c r="M133" s="29">
        <f t="shared" si="30"/>
        <v>350.05184999999983</v>
      </c>
      <c r="N133" s="81">
        <f t="shared" si="31"/>
        <v>1.8101760781880229E-2</v>
      </c>
      <c r="O133" s="107">
        <f t="shared" si="42"/>
        <v>31</v>
      </c>
      <c r="P133" s="197">
        <f t="shared" si="43"/>
        <v>0.15247071484816041</v>
      </c>
      <c r="Q133" s="98">
        <f t="shared" si="44"/>
        <v>66.76706943464599</v>
      </c>
      <c r="R133" s="197">
        <f t="shared" si="45"/>
        <v>0.32838783241991082</v>
      </c>
      <c r="S133" s="208">
        <f t="shared" si="46"/>
        <v>97.76706943464599</v>
      </c>
      <c r="T133" s="213">
        <f t="shared" si="32"/>
        <v>19054.715219434645</v>
      </c>
      <c r="U133" s="84">
        <f t="shared" si="47"/>
        <v>9.1769999999999996</v>
      </c>
      <c r="V133" s="199">
        <f t="shared" si="48"/>
        <v>4.5136250005211868E-2</v>
      </c>
      <c r="W133" s="86">
        <f t="shared" si="49"/>
        <v>96.373662963156988</v>
      </c>
      <c r="X133" s="199">
        <f t="shared" si="50"/>
        <v>0.47400520272671698</v>
      </c>
      <c r="Y133" s="216">
        <f t="shared" si="51"/>
        <v>105.55066296315698</v>
      </c>
      <c r="Z133" s="98">
        <f t="shared" si="52"/>
        <v>203.31773239780296</v>
      </c>
      <c r="AA133" s="83">
        <f t="shared" si="33"/>
        <v>1.0513896597259435E-2</v>
      </c>
      <c r="AB133" s="51">
        <f t="shared" si="34"/>
        <v>146.73411760219687</v>
      </c>
      <c r="AC133" s="30">
        <f t="shared" si="35"/>
        <v>7.5878641846207923E-3</v>
      </c>
      <c r="AD133" s="32">
        <f t="shared" si="36"/>
        <v>0.99152660075259713</v>
      </c>
      <c r="AE133" s="130">
        <f t="shared" si="37"/>
        <v>0.9735734370373299</v>
      </c>
      <c r="AF133" s="141">
        <f t="shared" si="38"/>
        <v>268.71960091491678</v>
      </c>
      <c r="AG133" s="48">
        <f t="shared" si="53"/>
        <v>-268.71960091491678</v>
      </c>
      <c r="AH133" s="140">
        <f t="shared" si="54"/>
        <v>1.3895935511165414</v>
      </c>
      <c r="AI133" s="173">
        <f t="shared" si="55"/>
        <v>1.3895935511165414E-2</v>
      </c>
      <c r="AJ133" s="170">
        <f t="shared" si="56"/>
        <v>-1.3895935511165414E-2</v>
      </c>
      <c r="AK133" s="137">
        <f t="shared" si="39"/>
        <v>472.03733331271974</v>
      </c>
      <c r="AL133" s="8">
        <f t="shared" si="40"/>
        <v>2.4409832108424848E-2</v>
      </c>
    </row>
    <row r="134" spans="1:38" x14ac:dyDescent="0.2">
      <c r="A134" s="13" t="s">
        <v>20</v>
      </c>
      <c r="B134" s="270">
        <v>3.5527136788005003E-14</v>
      </c>
      <c r="C134" s="271"/>
      <c r="D134" s="272"/>
      <c r="E134" s="249">
        <v>112.5</v>
      </c>
      <c r="F134" s="250"/>
      <c r="G134" s="251"/>
      <c r="H134" s="39">
        <v>19008</v>
      </c>
      <c r="I134" s="44">
        <v>18648.610799999999</v>
      </c>
      <c r="J134" s="45">
        <v>0.10024</v>
      </c>
      <c r="K134" s="41">
        <f t="shared" si="41"/>
        <v>18648.711039999998</v>
      </c>
      <c r="L134" s="116">
        <v>17091.135979999999</v>
      </c>
      <c r="M134" s="29">
        <f t="shared" si="30"/>
        <v>359.28896000000168</v>
      </c>
      <c r="N134" s="81">
        <f t="shared" si="31"/>
        <v>1.8901986531986621E-2</v>
      </c>
      <c r="O134" s="107">
        <f t="shared" si="42"/>
        <v>31</v>
      </c>
      <c r="P134" s="197">
        <f t="shared" si="43"/>
        <v>0.15693910093413285</v>
      </c>
      <c r="Q134" s="98">
        <f t="shared" si="44"/>
        <v>64.402671009892174</v>
      </c>
      <c r="R134" s="197">
        <f t="shared" si="45"/>
        <v>0.32604184793707158</v>
      </c>
      <c r="S134" s="208">
        <f t="shared" si="46"/>
        <v>95.402671009892174</v>
      </c>
      <c r="T134" s="213">
        <f t="shared" si="32"/>
        <v>18713.11371100989</v>
      </c>
      <c r="U134" s="84">
        <f t="shared" si="47"/>
        <v>9.1769999999999996</v>
      </c>
      <c r="V134" s="199">
        <f t="shared" si="48"/>
        <v>4.6459036428146361E-2</v>
      </c>
      <c r="W134" s="86">
        <f t="shared" si="49"/>
        <v>92.949178177351882</v>
      </c>
      <c r="X134" s="199">
        <f t="shared" si="50"/>
        <v>0.47056001470064923</v>
      </c>
      <c r="Y134" s="216">
        <f t="shared" si="51"/>
        <v>102.12617817735187</v>
      </c>
      <c r="Z134" s="98">
        <f t="shared" si="52"/>
        <v>197.52884918724405</v>
      </c>
      <c r="AA134" s="83">
        <f t="shared" si="33"/>
        <v>1.0391879692089859E-2</v>
      </c>
      <c r="AB134" s="51">
        <f t="shared" si="34"/>
        <v>161.76011081275763</v>
      </c>
      <c r="AC134" s="30">
        <f t="shared" si="35"/>
        <v>8.5101068398967614E-3</v>
      </c>
      <c r="AD134" s="32">
        <f t="shared" si="36"/>
        <v>0.99152660075259713</v>
      </c>
      <c r="AE134" s="130">
        <f t="shared" si="37"/>
        <v>0.97277954941509726</v>
      </c>
      <c r="AF134" s="141">
        <f t="shared" si="38"/>
        <v>264.02823947153547</v>
      </c>
      <c r="AG134" s="48">
        <f t="shared" si="53"/>
        <v>-264.02823947153547</v>
      </c>
      <c r="AH134" s="140">
        <f t="shared" si="54"/>
        <v>1.3890374551322364</v>
      </c>
      <c r="AI134" s="173">
        <f t="shared" si="55"/>
        <v>1.3890374551322365E-2</v>
      </c>
      <c r="AJ134" s="170">
        <f t="shared" si="56"/>
        <v>-1.3890374551322365E-2</v>
      </c>
      <c r="AK134" s="137">
        <f t="shared" si="39"/>
        <v>461.55708865877955</v>
      </c>
      <c r="AL134" s="8">
        <f t="shared" si="40"/>
        <v>2.4282254243412224E-2</v>
      </c>
    </row>
    <row r="135" spans="1:38" x14ac:dyDescent="0.2">
      <c r="A135" s="13" t="s">
        <v>20</v>
      </c>
      <c r="B135" s="270">
        <v>4.1666666666635897E-2</v>
      </c>
      <c r="C135" s="271"/>
      <c r="D135" s="272"/>
      <c r="E135" s="249">
        <v>112.5</v>
      </c>
      <c r="F135" s="250"/>
      <c r="G135" s="251"/>
      <c r="H135" s="39">
        <v>18612</v>
      </c>
      <c r="I135" s="44">
        <v>18277.6014</v>
      </c>
      <c r="J135" s="45">
        <v>0.10083</v>
      </c>
      <c r="K135" s="41">
        <f t="shared" si="41"/>
        <v>18277.702229999999</v>
      </c>
      <c r="L135" s="116">
        <v>16870.783439999999</v>
      </c>
      <c r="M135" s="29">
        <f t="shared" si="30"/>
        <v>334.29777000000104</v>
      </c>
      <c r="N135" s="81">
        <f t="shared" si="31"/>
        <v>1.7961410380399799E-2</v>
      </c>
      <c r="O135" s="107">
        <f t="shared" si="42"/>
        <v>31</v>
      </c>
      <c r="P135" s="197">
        <f t="shared" si="43"/>
        <v>0.16203389548976196</v>
      </c>
      <c r="Q135" s="98">
        <f t="shared" si="44"/>
        <v>61.865629408990166</v>
      </c>
      <c r="R135" s="197">
        <f t="shared" si="45"/>
        <v>0.32336544935692441</v>
      </c>
      <c r="S135" s="208">
        <f t="shared" si="46"/>
        <v>92.865629408990173</v>
      </c>
      <c r="T135" s="213">
        <f t="shared" si="32"/>
        <v>18339.567859408988</v>
      </c>
      <c r="U135" s="84">
        <f t="shared" si="47"/>
        <v>9.1769999999999996</v>
      </c>
      <c r="V135" s="199">
        <f t="shared" si="48"/>
        <v>4.7967259964824045E-2</v>
      </c>
      <c r="W135" s="86">
        <f t="shared" si="49"/>
        <v>89.275365546940023</v>
      </c>
      <c r="X135" s="199">
        <f t="shared" si="50"/>
        <v>0.46663339518848951</v>
      </c>
      <c r="Y135" s="216">
        <f t="shared" si="51"/>
        <v>98.45236554694003</v>
      </c>
      <c r="Z135" s="98">
        <f t="shared" si="52"/>
        <v>191.3179949559302</v>
      </c>
      <c r="AA135" s="83">
        <f t="shared" si="33"/>
        <v>1.0279281912525801E-2</v>
      </c>
      <c r="AB135" s="51">
        <f t="shared" si="34"/>
        <v>142.97977504407083</v>
      </c>
      <c r="AC135" s="30">
        <f t="shared" si="35"/>
        <v>7.6821284678739972E-3</v>
      </c>
      <c r="AD135" s="32">
        <f t="shared" si="36"/>
        <v>0.99152660075259713</v>
      </c>
      <c r="AE135" s="130">
        <f t="shared" si="37"/>
        <v>0.97371201300520682</v>
      </c>
      <c r="AF135" s="141">
        <f t="shared" si="38"/>
        <v>258.64922254405974</v>
      </c>
      <c r="AG135" s="48">
        <f t="shared" si="53"/>
        <v>-258.64922254405974</v>
      </c>
      <c r="AH135" s="140">
        <f t="shared" si="54"/>
        <v>1.3896906433701899</v>
      </c>
      <c r="AI135" s="173">
        <f t="shared" si="55"/>
        <v>1.38969064337019E-2</v>
      </c>
      <c r="AJ135" s="170">
        <f t="shared" si="56"/>
        <v>-1.38969064337019E-2</v>
      </c>
      <c r="AK135" s="137">
        <f t="shared" si="39"/>
        <v>449.96721749998994</v>
      </c>
      <c r="AL135" s="8">
        <f t="shared" si="40"/>
        <v>2.4176188346227701E-2</v>
      </c>
    </row>
    <row r="136" spans="1:38" x14ac:dyDescent="0.2">
      <c r="A136" s="13" t="s">
        <v>20</v>
      </c>
      <c r="B136" s="270">
        <v>8.3333333333335702E-2</v>
      </c>
      <c r="C136" s="271"/>
      <c r="D136" s="272"/>
      <c r="E136" s="249">
        <v>112.5</v>
      </c>
      <c r="F136" s="250"/>
      <c r="G136" s="251"/>
      <c r="H136" s="39">
        <v>18832</v>
      </c>
      <c r="I136" s="44">
        <v>18493.4146</v>
      </c>
      <c r="J136" s="45">
        <v>0.10083</v>
      </c>
      <c r="K136" s="41">
        <f t="shared" si="41"/>
        <v>18493.515429999999</v>
      </c>
      <c r="L136" s="116">
        <v>16733.64646</v>
      </c>
      <c r="M136" s="29">
        <f t="shared" si="30"/>
        <v>338.48457000000053</v>
      </c>
      <c r="N136" s="81">
        <f t="shared" si="31"/>
        <v>1.7973904524214133E-2</v>
      </c>
      <c r="O136" s="107">
        <f t="shared" si="42"/>
        <v>31</v>
      </c>
      <c r="P136" s="197">
        <f t="shared" si="43"/>
        <v>0.15904325392110918</v>
      </c>
      <c r="Q136" s="98">
        <f t="shared" si="44"/>
        <v>63.335206103638512</v>
      </c>
      <c r="R136" s="197">
        <f t="shared" si="45"/>
        <v>0.32493668601570203</v>
      </c>
      <c r="S136" s="208">
        <f t="shared" si="46"/>
        <v>94.335206103638512</v>
      </c>
      <c r="T136" s="213">
        <f t="shared" si="32"/>
        <v>18556.850636103638</v>
      </c>
      <c r="U136" s="84">
        <f t="shared" si="47"/>
        <v>9.1769999999999996</v>
      </c>
      <c r="V136" s="199">
        <f t="shared" si="48"/>
        <v>4.7081933588194159E-2</v>
      </c>
      <c r="W136" s="86">
        <f t="shared" si="49"/>
        <v>91.403323072952944</v>
      </c>
      <c r="X136" s="199">
        <f t="shared" si="50"/>
        <v>0.46893812647499455</v>
      </c>
      <c r="Y136" s="216">
        <f t="shared" si="51"/>
        <v>100.58032307295295</v>
      </c>
      <c r="Z136" s="98">
        <f t="shared" si="52"/>
        <v>194.91552917659146</v>
      </c>
      <c r="AA136" s="83">
        <f t="shared" si="33"/>
        <v>1.0350229884058594E-2</v>
      </c>
      <c r="AB136" s="51">
        <f t="shared" si="34"/>
        <v>143.56904082340907</v>
      </c>
      <c r="AC136" s="30">
        <f t="shared" si="35"/>
        <v>7.6236746401555366E-3</v>
      </c>
      <c r="AD136" s="32">
        <f t="shared" si="36"/>
        <v>0.99152660075259713</v>
      </c>
      <c r="AE136" s="130">
        <f t="shared" si="37"/>
        <v>0.97369968748122615</v>
      </c>
      <c r="AF136" s="141">
        <f t="shared" si="38"/>
        <v>261.70491561390122</v>
      </c>
      <c r="AG136" s="48">
        <f t="shared" si="53"/>
        <v>-261.70491561390122</v>
      </c>
      <c r="AH136" s="140">
        <f t="shared" si="54"/>
        <v>1.3896820072955673</v>
      </c>
      <c r="AI136" s="173">
        <f t="shared" si="55"/>
        <v>1.3896820072955673E-2</v>
      </c>
      <c r="AJ136" s="170">
        <f t="shared" si="56"/>
        <v>-1.3896820072955673E-2</v>
      </c>
      <c r="AK136" s="137">
        <f t="shared" si="39"/>
        <v>456.62044479049268</v>
      </c>
      <c r="AL136" s="8">
        <f t="shared" si="40"/>
        <v>2.4247049957014266E-2</v>
      </c>
    </row>
    <row r="137" spans="1:38" x14ac:dyDescent="0.2">
      <c r="A137" s="13" t="s">
        <v>20</v>
      </c>
      <c r="B137" s="270">
        <v>0.125000000000036</v>
      </c>
      <c r="C137" s="271"/>
      <c r="D137" s="272"/>
      <c r="E137" s="249">
        <v>112.5</v>
      </c>
      <c r="F137" s="250"/>
      <c r="G137" s="251"/>
      <c r="H137" s="39">
        <v>18898</v>
      </c>
      <c r="I137" s="44">
        <v>18551.145999999997</v>
      </c>
      <c r="J137" s="45">
        <v>0.10083</v>
      </c>
      <c r="K137" s="41">
        <f t="shared" si="41"/>
        <v>18551.246829999996</v>
      </c>
      <c r="L137" s="116">
        <v>16664.887119999999</v>
      </c>
      <c r="M137" s="29">
        <f t="shared" si="30"/>
        <v>346.75317000000359</v>
      </c>
      <c r="N137" s="81">
        <f t="shared" si="31"/>
        <v>1.8348670229654123E-2</v>
      </c>
      <c r="O137" s="107">
        <f t="shared" si="42"/>
        <v>31</v>
      </c>
      <c r="P137" s="197">
        <f t="shared" si="43"/>
        <v>0.15825604308786068</v>
      </c>
      <c r="Q137" s="98">
        <f t="shared" si="44"/>
        <v>63.731251656960154</v>
      </c>
      <c r="R137" s="197">
        <f t="shared" si="45"/>
        <v>0.32535018413765093</v>
      </c>
      <c r="S137" s="208">
        <f t="shared" si="46"/>
        <v>94.731251656960154</v>
      </c>
      <c r="T137" s="213">
        <f t="shared" si="32"/>
        <v>18614.978081656958</v>
      </c>
      <c r="U137" s="84">
        <f t="shared" si="47"/>
        <v>9.1769999999999996</v>
      </c>
      <c r="V137" s="199">
        <f t="shared" si="48"/>
        <v>4.6848893787654756E-2</v>
      </c>
      <c r="W137" s="86">
        <f t="shared" si="49"/>
        <v>91.976843124471984</v>
      </c>
      <c r="X137" s="199">
        <f t="shared" si="50"/>
        <v>0.46954487898683361</v>
      </c>
      <c r="Y137" s="216">
        <f t="shared" si="51"/>
        <v>101.15384312447199</v>
      </c>
      <c r="Z137" s="98">
        <f t="shared" si="52"/>
        <v>195.88509478143214</v>
      </c>
      <c r="AA137" s="83">
        <f t="shared" si="33"/>
        <v>1.0365387595588535E-2</v>
      </c>
      <c r="AB137" s="51">
        <f t="shared" si="34"/>
        <v>150.86807521857145</v>
      </c>
      <c r="AC137" s="30">
        <f t="shared" si="35"/>
        <v>7.983282634065586E-3</v>
      </c>
      <c r="AD137" s="32">
        <f t="shared" si="36"/>
        <v>0.99152660075259713</v>
      </c>
      <c r="AE137" s="130">
        <f t="shared" si="37"/>
        <v>0.97332811585591783</v>
      </c>
      <c r="AF137" s="141">
        <f t="shared" si="38"/>
        <v>262.57291019229854</v>
      </c>
      <c r="AG137" s="48">
        <f t="shared" si="53"/>
        <v>-262.57291019229854</v>
      </c>
      <c r="AH137" s="140">
        <f t="shared" si="54"/>
        <v>1.3894216858519342</v>
      </c>
      <c r="AI137" s="173">
        <f t="shared" si="55"/>
        <v>1.3894216858519342E-2</v>
      </c>
      <c r="AJ137" s="170">
        <f t="shared" si="56"/>
        <v>-1.3894216858519342E-2</v>
      </c>
      <c r="AK137" s="137">
        <f t="shared" si="39"/>
        <v>458.45800497373068</v>
      </c>
      <c r="AL137" s="8">
        <f t="shared" si="40"/>
        <v>2.4259604454107877E-2</v>
      </c>
    </row>
    <row r="138" spans="1:38" x14ac:dyDescent="0.2">
      <c r="A138" s="13" t="s">
        <v>20</v>
      </c>
      <c r="B138" s="270">
        <v>0.16666666666663599</v>
      </c>
      <c r="C138" s="271"/>
      <c r="D138" s="272"/>
      <c r="E138" s="249">
        <v>112.5</v>
      </c>
      <c r="F138" s="250"/>
      <c r="G138" s="251"/>
      <c r="H138" s="39">
        <v>19118</v>
      </c>
      <c r="I138" s="44">
        <v>18774.163199999999</v>
      </c>
      <c r="J138" s="45">
        <v>0.10083</v>
      </c>
      <c r="K138" s="41">
        <f t="shared" si="41"/>
        <v>18774.264029999998</v>
      </c>
      <c r="L138" s="116">
        <v>16719.81278</v>
      </c>
      <c r="M138" s="29">
        <f t="shared" si="30"/>
        <v>343.73597000000154</v>
      </c>
      <c r="N138" s="81">
        <f t="shared" si="31"/>
        <v>1.7979703420860003E-2</v>
      </c>
      <c r="O138" s="107">
        <f t="shared" si="42"/>
        <v>31</v>
      </c>
      <c r="P138" s="197">
        <f t="shared" si="43"/>
        <v>0.15526464945919471</v>
      </c>
      <c r="Q138" s="98">
        <f t="shared" si="44"/>
        <v>65.272775901509576</v>
      </c>
      <c r="R138" s="197">
        <f t="shared" si="45"/>
        <v>0.32692111837343407</v>
      </c>
      <c r="S138" s="208">
        <f t="shared" si="46"/>
        <v>96.272775901509576</v>
      </c>
      <c r="T138" s="213">
        <f t="shared" si="32"/>
        <v>18839.536805901509</v>
      </c>
      <c r="U138" s="84">
        <f t="shared" si="47"/>
        <v>9.1769999999999996</v>
      </c>
      <c r="V138" s="199">
        <f t="shared" si="48"/>
        <v>4.5963344777000967E-2</v>
      </c>
      <c r="W138" s="86">
        <f t="shared" si="49"/>
        <v>94.209322985305263</v>
      </c>
      <c r="X138" s="199">
        <f t="shared" si="50"/>
        <v>0.47185088739037023</v>
      </c>
      <c r="Y138" s="216">
        <f t="shared" si="51"/>
        <v>103.38632298530527</v>
      </c>
      <c r="Z138" s="98">
        <f t="shared" si="52"/>
        <v>199.65909888681483</v>
      </c>
      <c r="AA138" s="83">
        <f t="shared" si="33"/>
        <v>1.0443513907668941E-2</v>
      </c>
      <c r="AB138" s="51">
        <f t="shared" si="34"/>
        <v>144.07687111318671</v>
      </c>
      <c r="AC138" s="30">
        <f t="shared" si="35"/>
        <v>7.5361895131910613E-3</v>
      </c>
      <c r="AD138" s="32">
        <f t="shared" si="36"/>
        <v>0.99152660075259713</v>
      </c>
      <c r="AE138" s="130">
        <f t="shared" si="37"/>
        <v>0.97369401713937132</v>
      </c>
      <c r="AF138" s="141">
        <f t="shared" si="38"/>
        <v>265.67864659727411</v>
      </c>
      <c r="AG138" s="48">
        <f t="shared" si="53"/>
        <v>-265.67864659727411</v>
      </c>
      <c r="AH138" s="140">
        <f t="shared" si="54"/>
        <v>1.3896780342989545</v>
      </c>
      <c r="AI138" s="173">
        <f t="shared" si="55"/>
        <v>1.3896780342989546E-2</v>
      </c>
      <c r="AJ138" s="170">
        <f t="shared" si="56"/>
        <v>-1.3896780342989546E-2</v>
      </c>
      <c r="AK138" s="137">
        <f t="shared" si="39"/>
        <v>465.33774548408894</v>
      </c>
      <c r="AL138" s="8">
        <f t="shared" si="40"/>
        <v>2.4340294250658485E-2</v>
      </c>
    </row>
    <row r="139" spans="1:38" x14ac:dyDescent="0.2">
      <c r="A139" s="13" t="s">
        <v>20</v>
      </c>
      <c r="B139" s="270">
        <v>0.20833333333333601</v>
      </c>
      <c r="C139" s="271"/>
      <c r="D139" s="272"/>
      <c r="E139" s="249">
        <v>112.5</v>
      </c>
      <c r="F139" s="250"/>
      <c r="G139" s="251"/>
      <c r="H139" s="39">
        <v>19140</v>
      </c>
      <c r="I139" s="44">
        <v>18753.195200000002</v>
      </c>
      <c r="J139" s="45">
        <v>0.10083</v>
      </c>
      <c r="K139" s="41">
        <f t="shared" si="41"/>
        <v>18753.296030000001</v>
      </c>
      <c r="L139" s="116">
        <v>16753.46342</v>
      </c>
      <c r="M139" s="29">
        <f t="shared" si="30"/>
        <v>386.70396999999866</v>
      </c>
      <c r="N139" s="81">
        <f t="shared" si="31"/>
        <v>2.0203969174503587E-2</v>
      </c>
      <c r="O139" s="107">
        <f t="shared" si="42"/>
        <v>31</v>
      </c>
      <c r="P139" s="197">
        <f t="shared" si="43"/>
        <v>0.15554258244224289</v>
      </c>
      <c r="Q139" s="98">
        <f t="shared" si="44"/>
        <v>65.127057775706248</v>
      </c>
      <c r="R139" s="197">
        <f t="shared" si="45"/>
        <v>0.32677518559027441</v>
      </c>
      <c r="S139" s="208">
        <f t="shared" si="46"/>
        <v>96.127057775706248</v>
      </c>
      <c r="T139" s="213">
        <f t="shared" si="32"/>
        <v>18818.423087775707</v>
      </c>
      <c r="U139" s="84">
        <f t="shared" si="47"/>
        <v>9.1769999999999996</v>
      </c>
      <c r="V139" s="199">
        <f t="shared" si="48"/>
        <v>4.6045621905563328E-2</v>
      </c>
      <c r="W139" s="86">
        <f t="shared" si="49"/>
        <v>93.998278042918372</v>
      </c>
      <c r="X139" s="199">
        <f t="shared" si="50"/>
        <v>0.47163661006191943</v>
      </c>
      <c r="Y139" s="216">
        <f t="shared" si="51"/>
        <v>103.17527804291836</v>
      </c>
      <c r="Z139" s="98">
        <f t="shared" si="52"/>
        <v>199.30233581862461</v>
      </c>
      <c r="AA139" s="83">
        <f t="shared" si="33"/>
        <v>1.0412870209959488E-2</v>
      </c>
      <c r="AB139" s="51">
        <f t="shared" si="34"/>
        <v>187.40163418137405</v>
      </c>
      <c r="AC139" s="30">
        <f t="shared" si="35"/>
        <v>9.7910989645440989E-3</v>
      </c>
      <c r="AD139" s="32">
        <f t="shared" si="36"/>
        <v>0.99152660075259713</v>
      </c>
      <c r="AE139" s="130">
        <f t="shared" si="37"/>
        <v>0.97148860448829277</v>
      </c>
      <c r="AF139" s="141">
        <f t="shared" si="38"/>
        <v>265.68878601420522</v>
      </c>
      <c r="AG139" s="48">
        <f t="shared" si="53"/>
        <v>-265.68878601420522</v>
      </c>
      <c r="AH139" s="140">
        <f t="shared" si="54"/>
        <v>1.388133678235137</v>
      </c>
      <c r="AI139" s="173">
        <f t="shared" si="55"/>
        <v>1.3881336782351371E-2</v>
      </c>
      <c r="AJ139" s="170">
        <f t="shared" si="56"/>
        <v>-1.3881336782351371E-2</v>
      </c>
      <c r="AK139" s="137">
        <f t="shared" si="39"/>
        <v>464.99112183282983</v>
      </c>
      <c r="AL139" s="8">
        <f t="shared" si="40"/>
        <v>2.4294206992310857E-2</v>
      </c>
    </row>
    <row r="140" spans="1:38" x14ac:dyDescent="0.2">
      <c r="A140" s="13" t="s">
        <v>20</v>
      </c>
      <c r="B140" s="270">
        <v>0.25000000000003603</v>
      </c>
      <c r="C140" s="271"/>
      <c r="D140" s="272"/>
      <c r="E140" s="249">
        <v>112.5</v>
      </c>
      <c r="F140" s="250"/>
      <c r="G140" s="251"/>
      <c r="H140" s="39">
        <v>18722</v>
      </c>
      <c r="I140" s="44">
        <v>18398.630800000003</v>
      </c>
      <c r="J140" s="45">
        <v>0.10083</v>
      </c>
      <c r="K140" s="41">
        <f t="shared" si="41"/>
        <v>18398.731630000002</v>
      </c>
      <c r="L140" s="116">
        <v>16626.432119999998</v>
      </c>
      <c r="M140" s="29">
        <f t="shared" si="30"/>
        <v>323.26836999999796</v>
      </c>
      <c r="N140" s="81">
        <f t="shared" si="31"/>
        <v>1.7266764768721181E-2</v>
      </c>
      <c r="O140" s="107">
        <f t="shared" si="42"/>
        <v>31</v>
      </c>
      <c r="P140" s="197">
        <f t="shared" si="43"/>
        <v>0.16034735745413964</v>
      </c>
      <c r="Q140" s="98">
        <f t="shared" si="44"/>
        <v>62.687652887548595</v>
      </c>
      <c r="R140" s="197">
        <f t="shared" si="45"/>
        <v>0.32425159630712203</v>
      </c>
      <c r="S140" s="208">
        <f t="shared" si="46"/>
        <v>93.687652887548595</v>
      </c>
      <c r="T140" s="213">
        <f t="shared" si="32"/>
        <v>18461.419282887549</v>
      </c>
      <c r="U140" s="84">
        <f t="shared" si="47"/>
        <v>9.1769999999999996</v>
      </c>
      <c r="V140" s="199">
        <f t="shared" si="48"/>
        <v>4.7467990301827072E-2</v>
      </c>
      <c r="W140" s="86">
        <f t="shared" si="49"/>
        <v>90.465630144188907</v>
      </c>
      <c r="X140" s="199">
        <f t="shared" si="50"/>
        <v>0.4679330559369112</v>
      </c>
      <c r="Y140" s="216">
        <f t="shared" si="51"/>
        <v>99.6426301441889</v>
      </c>
      <c r="Z140" s="98">
        <f t="shared" si="52"/>
        <v>193.33028303173751</v>
      </c>
      <c r="AA140" s="83">
        <f t="shared" si="33"/>
        <v>1.0326369139607815E-2</v>
      </c>
      <c r="AB140" s="51">
        <f t="shared" si="34"/>
        <v>129.93808696826045</v>
      </c>
      <c r="AC140" s="30">
        <f t="shared" si="35"/>
        <v>6.9403956291133667E-3</v>
      </c>
      <c r="AD140" s="32">
        <f t="shared" si="36"/>
        <v>0.99152660075259713</v>
      </c>
      <c r="AE140" s="130">
        <f t="shared" si="37"/>
        <v>0.97440080416761243</v>
      </c>
      <c r="AF140" s="141">
        <f t="shared" si="38"/>
        <v>260.26825351716894</v>
      </c>
      <c r="AG140" s="48">
        <f t="shared" si="53"/>
        <v>-260.26825351716894</v>
      </c>
      <c r="AH140" s="140">
        <f t="shared" si="54"/>
        <v>1.3901733442857009</v>
      </c>
      <c r="AI140" s="173">
        <f t="shared" si="55"/>
        <v>1.3901733442857009E-2</v>
      </c>
      <c r="AJ140" s="170">
        <f t="shared" si="56"/>
        <v>-1.3901733442857009E-2</v>
      </c>
      <c r="AK140" s="137">
        <f t="shared" si="39"/>
        <v>453.59853654890645</v>
      </c>
      <c r="AL140" s="8">
        <f t="shared" si="40"/>
        <v>2.4228102582464824E-2</v>
      </c>
    </row>
    <row r="141" spans="1:38" x14ac:dyDescent="0.2">
      <c r="A141" s="13" t="s">
        <v>20</v>
      </c>
      <c r="B141" s="270">
        <v>0.29166666666663599</v>
      </c>
      <c r="C141" s="271"/>
      <c r="D141" s="272"/>
      <c r="E141" s="249">
        <v>112.5</v>
      </c>
      <c r="F141" s="250"/>
      <c r="G141" s="251"/>
      <c r="H141" s="39">
        <v>18920</v>
      </c>
      <c r="I141" s="44">
        <v>18570.014599999999</v>
      </c>
      <c r="J141" s="45">
        <v>0.10083</v>
      </c>
      <c r="K141" s="41">
        <f t="shared" si="41"/>
        <v>18570.115429999998</v>
      </c>
      <c r="L141" s="116">
        <v>16798.089540000001</v>
      </c>
      <c r="M141" s="29">
        <f t="shared" si="30"/>
        <v>349.88457000000199</v>
      </c>
      <c r="N141" s="81">
        <f t="shared" si="31"/>
        <v>1.8492841966173467E-2</v>
      </c>
      <c r="O141" s="107">
        <f t="shared" si="42"/>
        <v>31</v>
      </c>
      <c r="P141" s="197">
        <f t="shared" si="43"/>
        <v>0.15799991171999414</v>
      </c>
      <c r="Q141" s="98">
        <f t="shared" si="44"/>
        <v>63.86096057102295</v>
      </c>
      <c r="R141" s="197">
        <f t="shared" si="45"/>
        <v>0.32548471395405326</v>
      </c>
      <c r="S141" s="208">
        <f t="shared" si="46"/>
        <v>94.860960571022957</v>
      </c>
      <c r="T141" s="213">
        <f t="shared" si="32"/>
        <v>18633.976390571021</v>
      </c>
      <c r="U141" s="84">
        <f t="shared" si="47"/>
        <v>9.1769999999999996</v>
      </c>
      <c r="V141" s="199">
        <f t="shared" si="48"/>
        <v>4.6773070640464064E-2</v>
      </c>
      <c r="W141" s="86">
        <f t="shared" si="49"/>
        <v>92.164680699675301</v>
      </c>
      <c r="X141" s="199">
        <f t="shared" si="50"/>
        <v>0.46974230368548853</v>
      </c>
      <c r="Y141" s="216">
        <f t="shared" si="51"/>
        <v>101.34168069967529</v>
      </c>
      <c r="Z141" s="98">
        <f t="shared" si="52"/>
        <v>196.20264127069825</v>
      </c>
      <c r="AA141" s="83">
        <f t="shared" si="33"/>
        <v>1.0370118460396314E-2</v>
      </c>
      <c r="AB141" s="51">
        <f t="shared" si="34"/>
        <v>153.68192872930373</v>
      </c>
      <c r="AC141" s="30">
        <f t="shared" si="35"/>
        <v>8.1227235057771529E-3</v>
      </c>
      <c r="AD141" s="32">
        <f t="shared" si="36"/>
        <v>0.99152660075259713</v>
      </c>
      <c r="AE141" s="130">
        <f t="shared" si="37"/>
        <v>0.97318517189556542</v>
      </c>
      <c r="AF141" s="141">
        <f t="shared" si="38"/>
        <v>262.85963790706671</v>
      </c>
      <c r="AG141" s="48">
        <f t="shared" si="53"/>
        <v>-262.85963790706671</v>
      </c>
      <c r="AH141" s="140">
        <f t="shared" si="54"/>
        <v>1.3893215534200143</v>
      </c>
      <c r="AI141" s="173">
        <f t="shared" si="55"/>
        <v>1.3893215534200143E-2</v>
      </c>
      <c r="AJ141" s="170">
        <f t="shared" si="56"/>
        <v>-1.3893215534200143E-2</v>
      </c>
      <c r="AK141" s="137">
        <f t="shared" si="39"/>
        <v>459.06227917776494</v>
      </c>
      <c r="AL141" s="8">
        <f t="shared" si="40"/>
        <v>2.4263333994596455E-2</v>
      </c>
    </row>
    <row r="142" spans="1:38" x14ac:dyDescent="0.2">
      <c r="A142" s="13" t="s">
        <v>20</v>
      </c>
      <c r="B142" s="270">
        <v>0.33333333333333598</v>
      </c>
      <c r="C142" s="271"/>
      <c r="D142" s="272"/>
      <c r="E142" s="249">
        <v>112.5</v>
      </c>
      <c r="F142" s="250"/>
      <c r="G142" s="251"/>
      <c r="H142" s="39">
        <v>19074</v>
      </c>
      <c r="I142" s="44">
        <v>18729.756399999998</v>
      </c>
      <c r="J142" s="45">
        <v>0.10083</v>
      </c>
      <c r="K142" s="41">
        <f t="shared" si="41"/>
        <v>18729.857229999998</v>
      </c>
      <c r="L142" s="116">
        <v>16999.272140000001</v>
      </c>
      <c r="M142" s="29">
        <f t="shared" ref="M142:M205" si="57">H142-K142</f>
        <v>344.1427700000022</v>
      </c>
      <c r="N142" s="81">
        <f t="shared" ref="N142:N205" si="58">IF(H142=0,0,M142/H142)</f>
        <v>1.8042506553423623E-2</v>
      </c>
      <c r="O142" s="107">
        <f t="shared" si="42"/>
        <v>31</v>
      </c>
      <c r="P142" s="197">
        <f t="shared" si="43"/>
        <v>0.15585407427646222</v>
      </c>
      <c r="Q142" s="98">
        <f t="shared" si="44"/>
        <v>64.964361454848728</v>
      </c>
      <c r="R142" s="197">
        <f t="shared" si="45"/>
        <v>0.32661162630667528</v>
      </c>
      <c r="S142" s="208">
        <f t="shared" si="46"/>
        <v>95.964361454848728</v>
      </c>
      <c r="T142" s="213">
        <f t="shared" ref="T142:T205" si="59">K142+Q142</f>
        <v>18794.821591454845</v>
      </c>
      <c r="U142" s="84">
        <f t="shared" si="47"/>
        <v>9.1769999999999996</v>
      </c>
      <c r="V142" s="199">
        <f t="shared" si="48"/>
        <v>4.6137833536615928E-2</v>
      </c>
      <c r="W142" s="86">
        <f t="shared" si="49"/>
        <v>93.762646309558875</v>
      </c>
      <c r="X142" s="199">
        <f t="shared" si="50"/>
        <v>0.47139646588024664</v>
      </c>
      <c r="Y142" s="216">
        <f t="shared" si="51"/>
        <v>102.93964630955887</v>
      </c>
      <c r="Z142" s="98">
        <f t="shared" si="52"/>
        <v>198.9040077644076</v>
      </c>
      <c r="AA142" s="83">
        <f t="shared" ref="AA142:AA205" si="60">IF(H142=0,0,Z142/H142)</f>
        <v>1.0428017603250897E-2</v>
      </c>
      <c r="AB142" s="51">
        <f t="shared" ref="AB142:AB205" si="61">M142-Z142</f>
        <v>145.23876223559461</v>
      </c>
      <c r="AC142" s="30">
        <f t="shared" ref="AC142:AC205" si="62">IF(H142=0,0,AB142/H142)</f>
        <v>7.6144889501727278E-3</v>
      </c>
      <c r="AD142" s="32">
        <f t="shared" ref="AD142:AD205" si="63">IF(H142=0,0,$C$10*(H142/H142))</f>
        <v>0.99152660075259713</v>
      </c>
      <c r="AE142" s="130">
        <f t="shared" ref="AE142:AE205" si="64">IF(H142=0,0,$D$10*(I142/H142))</f>
        <v>0.97363173409962245</v>
      </c>
      <c r="AF142" s="141">
        <f t="shared" ref="AF142:AF205" si="65">H142*AH142/100</f>
        <v>265.05886463124273</v>
      </c>
      <c r="AG142" s="48">
        <f t="shared" si="53"/>
        <v>-265.05886463124273</v>
      </c>
      <c r="AH142" s="140">
        <f t="shared" si="54"/>
        <v>1.3896343956760131</v>
      </c>
      <c r="AI142" s="173">
        <f t="shared" si="55"/>
        <v>1.3896343956760131E-2</v>
      </c>
      <c r="AJ142" s="170">
        <f t="shared" si="56"/>
        <v>-1.3896343956760131E-2</v>
      </c>
      <c r="AK142" s="137">
        <f t="shared" ref="AK142:AK205" si="66">Z142+AF142</f>
        <v>463.96287239565032</v>
      </c>
      <c r="AL142" s="8">
        <f t="shared" ref="AL142:AL205" si="67">IF(H142=0,0,AK142/H142)</f>
        <v>2.4324361560011026E-2</v>
      </c>
    </row>
    <row r="143" spans="1:38" x14ac:dyDescent="0.2">
      <c r="A143" s="13" t="s">
        <v>20</v>
      </c>
      <c r="B143" s="270">
        <v>0.37500000000003603</v>
      </c>
      <c r="C143" s="271"/>
      <c r="D143" s="272"/>
      <c r="E143" s="249">
        <v>112.5</v>
      </c>
      <c r="F143" s="250"/>
      <c r="G143" s="251"/>
      <c r="H143" s="39">
        <v>19646</v>
      </c>
      <c r="I143" s="44">
        <v>19274.621999999999</v>
      </c>
      <c r="J143" s="45">
        <v>0.10083</v>
      </c>
      <c r="K143" s="41">
        <f t="shared" ref="K143:K206" si="68">I143+J143</f>
        <v>19274.722829999999</v>
      </c>
      <c r="L143" s="116">
        <v>17488.83826</v>
      </c>
      <c r="M143" s="29">
        <f t="shared" si="57"/>
        <v>371.27717000000121</v>
      </c>
      <c r="N143" s="81">
        <f t="shared" si="58"/>
        <v>1.8898359462486063E-2</v>
      </c>
      <c r="O143" s="107">
        <f t="shared" ref="O143:O206" si="69">$G$8</f>
        <v>31</v>
      </c>
      <c r="P143" s="197">
        <f t="shared" ref="P143:P206" si="70">O143/Z143</f>
        <v>0.14882861349437257</v>
      </c>
      <c r="Q143" s="98">
        <f t="shared" ref="Q143:Q206" si="71">((K143^2+(K143*TAN(ACOS($G$4)))^2)/E143^2)*$G$6/1000</f>
        <v>68.799062995059828</v>
      </c>
      <c r="R143" s="197">
        <f t="shared" ref="R143:R206" si="72">Q143/Z143</f>
        <v>0.33029900500860482</v>
      </c>
      <c r="S143" s="208">
        <f t="shared" ref="S143:S206" si="73">O143+Q143</f>
        <v>99.799062995059828</v>
      </c>
      <c r="T143" s="213">
        <f t="shared" si="59"/>
        <v>19343.521892995057</v>
      </c>
      <c r="U143" s="84">
        <f t="shared" ref="U143:U206" si="74">$G$9</f>
        <v>9.1769999999999996</v>
      </c>
      <c r="V143" s="199">
        <f t="shared" ref="V143:V206" si="75">U143/Z143</f>
        <v>4.4058070517350223E-2</v>
      </c>
      <c r="W143" s="86">
        <f t="shared" ref="W143:W206" si="76">((T143^2+(T143*TAN(ACOS($G$4)))^2)/E143^2)*$G$7/1000</f>
        <v>99.317216584354895</v>
      </c>
      <c r="X143" s="199">
        <f t="shared" ref="X143:X206" si="77">W143/Z143</f>
        <v>0.47681431097967236</v>
      </c>
      <c r="Y143" s="216">
        <f t="shared" ref="Y143:Y206" si="78">W143+U143</f>
        <v>108.49421658435489</v>
      </c>
      <c r="Z143" s="98">
        <f t="shared" ref="Z143:Z206" si="79">S143+Y143</f>
        <v>208.29327957941473</v>
      </c>
      <c r="AA143" s="83">
        <f t="shared" si="60"/>
        <v>1.0602325133839699E-2</v>
      </c>
      <c r="AB143" s="51">
        <f t="shared" si="61"/>
        <v>162.98389042058648</v>
      </c>
      <c r="AC143" s="30">
        <f t="shared" si="62"/>
        <v>8.2960343286463643E-3</v>
      </c>
      <c r="AD143" s="32">
        <f t="shared" si="63"/>
        <v>0.99152660075259713</v>
      </c>
      <c r="AE143" s="130">
        <f t="shared" si="64"/>
        <v>0.9727832857808828</v>
      </c>
      <c r="AF143" s="141">
        <f t="shared" si="65"/>
        <v>272.89081250784352</v>
      </c>
      <c r="AG143" s="48">
        <f t="shared" ref="AG143:AG206" si="80">AF143*-1</f>
        <v>-272.89081250784352</v>
      </c>
      <c r="AH143" s="140">
        <f t="shared" ref="AH143:AH206" si="81">SQRT(AD143^2+AE143^2)</f>
        <v>1.3890400718102593</v>
      </c>
      <c r="AI143" s="173">
        <f t="shared" ref="AI143:AI206" si="82">-AJ143</f>
        <v>1.3890400718102594E-2</v>
      </c>
      <c r="AJ143" s="170">
        <f t="shared" ref="AJ143:AJ206" si="83">(AH143*-1)/100</f>
        <v>-1.3890400718102594E-2</v>
      </c>
      <c r="AK143" s="137">
        <f t="shared" si="66"/>
        <v>481.18409208725825</v>
      </c>
      <c r="AL143" s="8">
        <f t="shared" si="67"/>
        <v>2.4492725851942291E-2</v>
      </c>
    </row>
    <row r="144" spans="1:38" x14ac:dyDescent="0.2">
      <c r="A144" s="13" t="s">
        <v>20</v>
      </c>
      <c r="B144" s="270">
        <v>0.41666666666663599</v>
      </c>
      <c r="C144" s="271"/>
      <c r="D144" s="272"/>
      <c r="E144" s="249">
        <v>112.5</v>
      </c>
      <c r="F144" s="250"/>
      <c r="G144" s="251"/>
      <c r="H144" s="39">
        <v>20152</v>
      </c>
      <c r="I144" s="44">
        <v>19780.8678</v>
      </c>
      <c r="J144" s="45">
        <v>0.10083</v>
      </c>
      <c r="K144" s="41">
        <f t="shared" si="68"/>
        <v>19780.968629999999</v>
      </c>
      <c r="L144" s="116">
        <v>17721.385920000001</v>
      </c>
      <c r="M144" s="29">
        <f t="shared" si="57"/>
        <v>371.03137000000061</v>
      </c>
      <c r="N144" s="81">
        <f t="shared" si="58"/>
        <v>1.8411640035728493E-2</v>
      </c>
      <c r="O144" s="107">
        <f t="shared" si="69"/>
        <v>31</v>
      </c>
      <c r="P144" s="197">
        <f t="shared" si="70"/>
        <v>0.14268627375918683</v>
      </c>
      <c r="Q144" s="98">
        <f t="shared" si="71"/>
        <v>72.46050369278592</v>
      </c>
      <c r="R144" s="197">
        <f t="shared" si="72"/>
        <v>0.33351997634314257</v>
      </c>
      <c r="S144" s="208">
        <f t="shared" si="73"/>
        <v>103.46050369278592</v>
      </c>
      <c r="T144" s="213">
        <f t="shared" si="59"/>
        <v>19853.429133692785</v>
      </c>
      <c r="U144" s="84">
        <f t="shared" si="74"/>
        <v>9.1769999999999996</v>
      </c>
      <c r="V144" s="199">
        <f t="shared" si="75"/>
        <v>4.223973981574379E-2</v>
      </c>
      <c r="W144" s="86">
        <f t="shared" si="76"/>
        <v>104.62235728248237</v>
      </c>
      <c r="X144" s="199">
        <f t="shared" si="77"/>
        <v>0.48155401008192683</v>
      </c>
      <c r="Y144" s="216">
        <f t="shared" si="78"/>
        <v>113.79935728248236</v>
      </c>
      <c r="Z144" s="98">
        <f t="shared" si="79"/>
        <v>217.25986097526828</v>
      </c>
      <c r="AA144" s="83">
        <f t="shared" si="60"/>
        <v>1.0781057015446025E-2</v>
      </c>
      <c r="AB144" s="51">
        <f t="shared" si="61"/>
        <v>153.77150902473232</v>
      </c>
      <c r="AC144" s="30">
        <f t="shared" si="62"/>
        <v>7.6305830202824691E-3</v>
      </c>
      <c r="AD144" s="32">
        <f t="shared" si="63"/>
        <v>0.99152660075259713</v>
      </c>
      <c r="AE144" s="130">
        <f t="shared" si="64"/>
        <v>0.97326600881651959</v>
      </c>
      <c r="AF144" s="141">
        <f t="shared" si="65"/>
        <v>279.98749060570253</v>
      </c>
      <c r="AG144" s="48">
        <f t="shared" si="80"/>
        <v>-279.98749060570253</v>
      </c>
      <c r="AH144" s="140">
        <f t="shared" si="81"/>
        <v>1.3893781788691075</v>
      </c>
      <c r="AI144" s="173">
        <f t="shared" si="82"/>
        <v>1.3893781788691075E-2</v>
      </c>
      <c r="AJ144" s="170">
        <f t="shared" si="83"/>
        <v>-1.3893781788691075E-2</v>
      </c>
      <c r="AK144" s="137">
        <f t="shared" si="66"/>
        <v>497.24735158097081</v>
      </c>
      <c r="AL144" s="8">
        <f t="shared" si="67"/>
        <v>2.4674838804137098E-2</v>
      </c>
    </row>
    <row r="145" spans="1:38" x14ac:dyDescent="0.2">
      <c r="A145" s="13" t="s">
        <v>20</v>
      </c>
      <c r="B145" s="270">
        <v>0.45833333333333598</v>
      </c>
      <c r="C145" s="271"/>
      <c r="D145" s="272"/>
      <c r="E145" s="249">
        <v>112.5</v>
      </c>
      <c r="F145" s="250"/>
      <c r="G145" s="251"/>
      <c r="H145" s="39">
        <v>20328</v>
      </c>
      <c r="I145" s="44">
        <v>19949.394</v>
      </c>
      <c r="J145" s="45">
        <v>0.1008</v>
      </c>
      <c r="K145" s="41">
        <f t="shared" si="68"/>
        <v>19949.4948</v>
      </c>
      <c r="L145" s="116">
        <v>17747.926800000001</v>
      </c>
      <c r="M145" s="29">
        <f t="shared" si="57"/>
        <v>378.5051999999996</v>
      </c>
      <c r="N145" s="81">
        <f t="shared" si="58"/>
        <v>1.8619893742620994E-2</v>
      </c>
      <c r="O145" s="107">
        <f t="shared" si="69"/>
        <v>31</v>
      </c>
      <c r="P145" s="197">
        <f t="shared" si="70"/>
        <v>0.14071932032292009</v>
      </c>
      <c r="Q145" s="98">
        <f t="shared" si="71"/>
        <v>73.70043384726425</v>
      </c>
      <c r="R145" s="197">
        <f t="shared" si="72"/>
        <v>0.33455080511262453</v>
      </c>
      <c r="S145" s="208">
        <f t="shared" si="73"/>
        <v>104.70043384726425</v>
      </c>
      <c r="T145" s="213">
        <f t="shared" si="59"/>
        <v>20023.195233847266</v>
      </c>
      <c r="U145" s="84">
        <f t="shared" si="74"/>
        <v>9.1769999999999996</v>
      </c>
      <c r="V145" s="199">
        <f t="shared" si="75"/>
        <v>4.1657458148497986E-2</v>
      </c>
      <c r="W145" s="86">
        <f t="shared" si="76"/>
        <v>106.4192526977089</v>
      </c>
      <c r="X145" s="199">
        <f t="shared" si="77"/>
        <v>0.48307241641595733</v>
      </c>
      <c r="Y145" s="216">
        <f t="shared" si="78"/>
        <v>115.59625269770891</v>
      </c>
      <c r="Z145" s="98">
        <f t="shared" si="79"/>
        <v>220.29668654497317</v>
      </c>
      <c r="AA145" s="83">
        <f t="shared" si="60"/>
        <v>1.0837105792255665E-2</v>
      </c>
      <c r="AB145" s="51">
        <f t="shared" si="61"/>
        <v>158.20851345502643</v>
      </c>
      <c r="AC145" s="30">
        <f t="shared" si="62"/>
        <v>7.78278795036533E-3</v>
      </c>
      <c r="AD145" s="32">
        <f t="shared" si="63"/>
        <v>0.99152660075259713</v>
      </c>
      <c r="AE145" s="130">
        <f t="shared" si="64"/>
        <v>0.97305956414277139</v>
      </c>
      <c r="AF145" s="141">
        <f t="shared" si="65"/>
        <v>282.40340035504425</v>
      </c>
      <c r="AG145" s="48">
        <f t="shared" si="80"/>
        <v>-282.40340035504425</v>
      </c>
      <c r="AH145" s="140">
        <f t="shared" si="81"/>
        <v>1.3892335712074195</v>
      </c>
      <c r="AI145" s="173">
        <f t="shared" si="82"/>
        <v>1.3892335712074195E-2</v>
      </c>
      <c r="AJ145" s="170">
        <f t="shared" si="83"/>
        <v>-1.3892335712074195E-2</v>
      </c>
      <c r="AK145" s="137">
        <f t="shared" si="66"/>
        <v>502.70008690001742</v>
      </c>
      <c r="AL145" s="8">
        <f t="shared" si="67"/>
        <v>2.472944150432986E-2</v>
      </c>
    </row>
    <row r="146" spans="1:38" x14ac:dyDescent="0.2">
      <c r="A146" s="13" t="s">
        <v>20</v>
      </c>
      <c r="B146" s="270">
        <v>0.50000000000003597</v>
      </c>
      <c r="C146" s="271"/>
      <c r="D146" s="272"/>
      <c r="E146" s="249">
        <v>112.5</v>
      </c>
      <c r="F146" s="250"/>
      <c r="G146" s="251"/>
      <c r="H146" s="39">
        <v>20482</v>
      </c>
      <c r="I146" s="44">
        <v>20098.415399999998</v>
      </c>
      <c r="J146" s="45">
        <v>0.10083</v>
      </c>
      <c r="K146" s="41">
        <f t="shared" si="68"/>
        <v>20098.516229999997</v>
      </c>
      <c r="L146" s="116">
        <v>17688.416380000002</v>
      </c>
      <c r="M146" s="29">
        <f t="shared" si="57"/>
        <v>383.48377000000255</v>
      </c>
      <c r="N146" s="81">
        <f t="shared" si="58"/>
        <v>1.8722965042476444E-2</v>
      </c>
      <c r="O146" s="107">
        <f t="shared" si="69"/>
        <v>31</v>
      </c>
      <c r="P146" s="197">
        <f t="shared" si="70"/>
        <v>0.13901118276243907</v>
      </c>
      <c r="Q146" s="98">
        <f t="shared" si="71"/>
        <v>74.805621231032077</v>
      </c>
      <c r="R146" s="197">
        <f t="shared" si="72"/>
        <v>0.33544573821305784</v>
      </c>
      <c r="S146" s="208">
        <f t="shared" si="73"/>
        <v>105.80562123103208</v>
      </c>
      <c r="T146" s="213">
        <f t="shared" si="59"/>
        <v>20173.32185123103</v>
      </c>
      <c r="U146" s="84">
        <f t="shared" si="74"/>
        <v>9.1769999999999996</v>
      </c>
      <c r="V146" s="199">
        <f t="shared" si="75"/>
        <v>4.1151794329383977E-2</v>
      </c>
      <c r="W146" s="86">
        <f t="shared" si="76"/>
        <v>108.02102051897701</v>
      </c>
      <c r="X146" s="199">
        <f t="shared" si="77"/>
        <v>0.48439128469511916</v>
      </c>
      <c r="Y146" s="216">
        <f t="shared" si="78"/>
        <v>117.19802051897702</v>
      </c>
      <c r="Z146" s="98">
        <f t="shared" si="79"/>
        <v>223.00364175000908</v>
      </c>
      <c r="AA146" s="83">
        <f t="shared" si="60"/>
        <v>1.0887786434430675E-2</v>
      </c>
      <c r="AB146" s="51">
        <f t="shared" si="61"/>
        <v>160.48012824999347</v>
      </c>
      <c r="AC146" s="30">
        <f t="shared" si="62"/>
        <v>7.8351786080457699E-3</v>
      </c>
      <c r="AD146" s="32">
        <f t="shared" si="63"/>
        <v>0.99152660075259713</v>
      </c>
      <c r="AE146" s="130">
        <f t="shared" si="64"/>
        <v>0.97295740172227552</v>
      </c>
      <c r="AF146" s="141">
        <f t="shared" si="65"/>
        <v>284.52816403374021</v>
      </c>
      <c r="AG146" s="48">
        <f t="shared" si="80"/>
        <v>-284.52816403374021</v>
      </c>
      <c r="AH146" s="140">
        <f t="shared" si="81"/>
        <v>1.3891620155929119</v>
      </c>
      <c r="AI146" s="173">
        <f t="shared" si="82"/>
        <v>1.3891620155929119E-2</v>
      </c>
      <c r="AJ146" s="170">
        <f t="shared" si="83"/>
        <v>-1.3891620155929119E-2</v>
      </c>
      <c r="AK146" s="137">
        <f t="shared" si="66"/>
        <v>507.53180578374929</v>
      </c>
      <c r="AL146" s="8">
        <f t="shared" si="67"/>
        <v>2.4779406590359793E-2</v>
      </c>
    </row>
    <row r="147" spans="1:38" x14ac:dyDescent="0.2">
      <c r="A147" s="13" t="s">
        <v>20</v>
      </c>
      <c r="B147" s="270">
        <v>0.54166666666663599</v>
      </c>
      <c r="C147" s="271"/>
      <c r="D147" s="272"/>
      <c r="E147" s="249">
        <v>112.5</v>
      </c>
      <c r="F147" s="250"/>
      <c r="G147" s="251"/>
      <c r="H147" s="39">
        <v>20196</v>
      </c>
      <c r="I147" s="44">
        <v>19819.201399999998</v>
      </c>
      <c r="J147" s="45">
        <v>0.10083</v>
      </c>
      <c r="K147" s="41">
        <f t="shared" si="68"/>
        <v>19819.302229999998</v>
      </c>
      <c r="L147" s="116">
        <v>17622.30284</v>
      </c>
      <c r="M147" s="29">
        <f t="shared" si="57"/>
        <v>376.69777000000249</v>
      </c>
      <c r="N147" s="81">
        <f t="shared" si="58"/>
        <v>1.86520979401863E-2</v>
      </c>
      <c r="O147" s="107">
        <f t="shared" si="69"/>
        <v>31</v>
      </c>
      <c r="P147" s="197">
        <f t="shared" si="70"/>
        <v>0.14223553387781562</v>
      </c>
      <c r="Q147" s="98">
        <f t="shared" si="71"/>
        <v>72.741618682237544</v>
      </c>
      <c r="R147" s="197">
        <f t="shared" si="72"/>
        <v>0.33375622478724332</v>
      </c>
      <c r="S147" s="208">
        <f t="shared" si="73"/>
        <v>103.74161868223754</v>
      </c>
      <c r="T147" s="213">
        <f t="shared" si="59"/>
        <v>19892.043848682235</v>
      </c>
      <c r="U147" s="84">
        <f t="shared" si="74"/>
        <v>9.1769999999999996</v>
      </c>
      <c r="V147" s="199">
        <f t="shared" si="75"/>
        <v>4.2106306270861739E-2</v>
      </c>
      <c r="W147" s="86">
        <f t="shared" si="76"/>
        <v>105.02973187993553</v>
      </c>
      <c r="X147" s="199">
        <f t="shared" si="77"/>
        <v>0.48190193506407936</v>
      </c>
      <c r="Y147" s="216">
        <f t="shared" si="78"/>
        <v>114.20673187993552</v>
      </c>
      <c r="Z147" s="98">
        <f t="shared" si="79"/>
        <v>217.94835056217306</v>
      </c>
      <c r="AA147" s="83">
        <f t="shared" si="60"/>
        <v>1.0791659267289219E-2</v>
      </c>
      <c r="AB147" s="51">
        <f t="shared" si="61"/>
        <v>158.74941943782943</v>
      </c>
      <c r="AC147" s="30">
        <f t="shared" si="62"/>
        <v>7.8604386728970809E-3</v>
      </c>
      <c r="AD147" s="32">
        <f t="shared" si="63"/>
        <v>0.99152660075259713</v>
      </c>
      <c r="AE147" s="130">
        <f t="shared" si="64"/>
        <v>0.97302759921633553</v>
      </c>
      <c r="AF147" s="141">
        <f t="shared" si="65"/>
        <v>280.56509036344931</v>
      </c>
      <c r="AG147" s="48">
        <f t="shared" si="80"/>
        <v>-280.56509036344931</v>
      </c>
      <c r="AH147" s="140">
        <f t="shared" si="81"/>
        <v>1.3892111822313791</v>
      </c>
      <c r="AI147" s="173">
        <f t="shared" si="82"/>
        <v>1.389211182231379E-2</v>
      </c>
      <c r="AJ147" s="170">
        <f t="shared" si="83"/>
        <v>-1.389211182231379E-2</v>
      </c>
      <c r="AK147" s="137">
        <f t="shared" si="66"/>
        <v>498.51344092562238</v>
      </c>
      <c r="AL147" s="8">
        <f t="shared" si="67"/>
        <v>2.4683771089603009E-2</v>
      </c>
    </row>
    <row r="148" spans="1:38" x14ac:dyDescent="0.2">
      <c r="A148" s="13" t="s">
        <v>20</v>
      </c>
      <c r="B148" s="270">
        <v>0.58333333333333603</v>
      </c>
      <c r="C148" s="271"/>
      <c r="D148" s="272"/>
      <c r="E148" s="249">
        <v>112.5</v>
      </c>
      <c r="F148" s="250"/>
      <c r="G148" s="251"/>
      <c r="H148" s="39">
        <v>20482</v>
      </c>
      <c r="I148" s="44">
        <v>20082.756600000001</v>
      </c>
      <c r="J148" s="45">
        <v>0.10086000000000001</v>
      </c>
      <c r="K148" s="41">
        <f t="shared" si="68"/>
        <v>20082.857459999999</v>
      </c>
      <c r="L148" s="116">
        <v>17726.575440000001</v>
      </c>
      <c r="M148" s="29">
        <f t="shared" si="57"/>
        <v>399.14254000000074</v>
      </c>
      <c r="N148" s="81">
        <f t="shared" si="58"/>
        <v>1.9487478761839701E-2</v>
      </c>
      <c r="O148" s="107">
        <f t="shared" si="69"/>
        <v>31</v>
      </c>
      <c r="P148" s="197">
        <f t="shared" si="70"/>
        <v>0.13918931281647215</v>
      </c>
      <c r="Q148" s="98">
        <f t="shared" si="71"/>
        <v>74.689104399755081</v>
      </c>
      <c r="R148" s="197">
        <f t="shared" si="72"/>
        <v>0.33535242310579538</v>
      </c>
      <c r="S148" s="208">
        <f t="shared" si="73"/>
        <v>105.68910439975508</v>
      </c>
      <c r="T148" s="213">
        <f t="shared" si="59"/>
        <v>20157.546564399756</v>
      </c>
      <c r="U148" s="84">
        <f t="shared" si="74"/>
        <v>9.1769999999999996</v>
      </c>
      <c r="V148" s="199">
        <f t="shared" si="75"/>
        <v>4.1204526571508547E-2</v>
      </c>
      <c r="W148" s="86">
        <f t="shared" si="76"/>
        <v>107.85214438472595</v>
      </c>
      <c r="X148" s="199">
        <f t="shared" si="77"/>
        <v>0.48425373750622391</v>
      </c>
      <c r="Y148" s="216">
        <f t="shared" si="78"/>
        <v>117.02914438472595</v>
      </c>
      <c r="Z148" s="98">
        <f t="shared" si="79"/>
        <v>222.71824878448103</v>
      </c>
      <c r="AA148" s="83">
        <f t="shared" si="60"/>
        <v>1.0873852591762575E-2</v>
      </c>
      <c r="AB148" s="51">
        <f t="shared" si="61"/>
        <v>176.4242912155197</v>
      </c>
      <c r="AC148" s="30">
        <f t="shared" si="62"/>
        <v>8.613626170077127E-3</v>
      </c>
      <c r="AD148" s="32">
        <f t="shared" si="63"/>
        <v>0.99152660075259713</v>
      </c>
      <c r="AE148" s="130">
        <f t="shared" si="64"/>
        <v>0.97219936458059686</v>
      </c>
      <c r="AF148" s="141">
        <f t="shared" si="65"/>
        <v>284.41944200621964</v>
      </c>
      <c r="AG148" s="48">
        <f t="shared" si="80"/>
        <v>-284.41944200621964</v>
      </c>
      <c r="AH148" s="140">
        <f t="shared" si="81"/>
        <v>1.3886311981555493</v>
      </c>
      <c r="AI148" s="173">
        <f t="shared" si="82"/>
        <v>1.3886311981555493E-2</v>
      </c>
      <c r="AJ148" s="170">
        <f t="shared" si="83"/>
        <v>-1.3886311981555493E-2</v>
      </c>
      <c r="AK148" s="137">
        <f t="shared" si="66"/>
        <v>507.13769079070067</v>
      </c>
      <c r="AL148" s="8">
        <f t="shared" si="67"/>
        <v>2.4760164573318068E-2</v>
      </c>
    </row>
    <row r="149" spans="1:38" x14ac:dyDescent="0.2">
      <c r="A149" s="13" t="s">
        <v>20</v>
      </c>
      <c r="B149" s="270">
        <v>0.62500000000003597</v>
      </c>
      <c r="C149" s="271"/>
      <c r="D149" s="272"/>
      <c r="E149" s="249">
        <v>112.5</v>
      </c>
      <c r="F149" s="250"/>
      <c r="G149" s="251"/>
      <c r="H149" s="39">
        <v>20108</v>
      </c>
      <c r="I149" s="44">
        <v>19738.291799999999</v>
      </c>
      <c r="J149" s="45">
        <v>0.10082000000000001</v>
      </c>
      <c r="K149" s="41">
        <f t="shared" si="68"/>
        <v>19738.392619999999</v>
      </c>
      <c r="L149" s="116">
        <v>17673.090660000002</v>
      </c>
      <c r="M149" s="29">
        <f t="shared" si="57"/>
        <v>369.60738000000129</v>
      </c>
      <c r="N149" s="81">
        <f t="shared" si="58"/>
        <v>1.8381111000596841E-2</v>
      </c>
      <c r="O149" s="107">
        <f t="shared" si="69"/>
        <v>31</v>
      </c>
      <c r="P149" s="197">
        <f t="shared" si="70"/>
        <v>0.14318921768510787</v>
      </c>
      <c r="Q149" s="98">
        <f t="shared" si="71"/>
        <v>72.14891541134638</v>
      </c>
      <c r="R149" s="197">
        <f t="shared" si="72"/>
        <v>0.33325634692192613</v>
      </c>
      <c r="S149" s="208">
        <f t="shared" si="73"/>
        <v>103.14891541134638</v>
      </c>
      <c r="T149" s="213">
        <f t="shared" si="59"/>
        <v>19810.541535411347</v>
      </c>
      <c r="U149" s="84">
        <f t="shared" si="74"/>
        <v>9.1769999999999996</v>
      </c>
      <c r="V149" s="199">
        <f t="shared" si="75"/>
        <v>4.2388627441814028E-2</v>
      </c>
      <c r="W149" s="86">
        <f t="shared" si="76"/>
        <v>104.17083274585863</v>
      </c>
      <c r="X149" s="199">
        <f t="shared" si="77"/>
        <v>0.48116580795115205</v>
      </c>
      <c r="Y149" s="216">
        <f t="shared" si="78"/>
        <v>113.34783274585863</v>
      </c>
      <c r="Z149" s="98">
        <f t="shared" si="79"/>
        <v>216.49674815720499</v>
      </c>
      <c r="AA149" s="83">
        <f t="shared" si="60"/>
        <v>1.0766697242749403E-2</v>
      </c>
      <c r="AB149" s="51">
        <f t="shared" si="61"/>
        <v>153.11063184279629</v>
      </c>
      <c r="AC149" s="30">
        <f t="shared" si="62"/>
        <v>7.6144137578474389E-3</v>
      </c>
      <c r="AD149" s="32">
        <f t="shared" si="63"/>
        <v>0.99152660075259713</v>
      </c>
      <c r="AE149" s="130">
        <f t="shared" si="64"/>
        <v>0.97329626880429976</v>
      </c>
      <c r="AF149" s="141">
        <f t="shared" si="65"/>
        <v>279.38042658680513</v>
      </c>
      <c r="AG149" s="48">
        <f t="shared" si="80"/>
        <v>-279.38042658680513</v>
      </c>
      <c r="AH149" s="140">
        <f t="shared" si="81"/>
        <v>1.3893993763019947</v>
      </c>
      <c r="AI149" s="173">
        <f t="shared" si="82"/>
        <v>1.3893993763019948E-2</v>
      </c>
      <c r="AJ149" s="170">
        <f t="shared" si="83"/>
        <v>-1.3893993763019948E-2</v>
      </c>
      <c r="AK149" s="137">
        <f t="shared" si="66"/>
        <v>495.87717474401012</v>
      </c>
      <c r="AL149" s="8">
        <f t="shared" si="67"/>
        <v>2.4660691005769352E-2</v>
      </c>
    </row>
    <row r="150" spans="1:38" x14ac:dyDescent="0.2">
      <c r="A150" s="13" t="s">
        <v>20</v>
      </c>
      <c r="B150" s="270">
        <v>0.66666666666663599</v>
      </c>
      <c r="C150" s="271"/>
      <c r="D150" s="272"/>
      <c r="E150" s="249">
        <v>112.5</v>
      </c>
      <c r="F150" s="250"/>
      <c r="G150" s="251"/>
      <c r="H150" s="39">
        <v>20526</v>
      </c>
      <c r="I150" s="44">
        <v>20138.407999999999</v>
      </c>
      <c r="J150" s="45">
        <v>0.10083</v>
      </c>
      <c r="K150" s="41">
        <f t="shared" si="68"/>
        <v>20138.508829999999</v>
      </c>
      <c r="L150" s="116">
        <v>17906.42554</v>
      </c>
      <c r="M150" s="29">
        <f t="shared" si="57"/>
        <v>387.49117000000115</v>
      </c>
      <c r="N150" s="81">
        <f t="shared" si="58"/>
        <v>1.8878065380493088E-2</v>
      </c>
      <c r="O150" s="107">
        <f t="shared" si="69"/>
        <v>31</v>
      </c>
      <c r="P150" s="197">
        <f t="shared" si="70"/>
        <v>0.138557670630611</v>
      </c>
      <c r="Q150" s="98">
        <f t="shared" si="71"/>
        <v>75.103618128886637</v>
      </c>
      <c r="R150" s="197">
        <f t="shared" si="72"/>
        <v>0.33568330270546642</v>
      </c>
      <c r="S150" s="208">
        <f t="shared" si="73"/>
        <v>106.10361812888664</v>
      </c>
      <c r="T150" s="213">
        <f t="shared" si="59"/>
        <v>20213.612448128886</v>
      </c>
      <c r="U150" s="84">
        <f t="shared" si="74"/>
        <v>9.1769999999999996</v>
      </c>
      <c r="V150" s="199">
        <f t="shared" si="75"/>
        <v>4.1017540108939259E-2</v>
      </c>
      <c r="W150" s="86">
        <f t="shared" si="76"/>
        <v>108.45293526379932</v>
      </c>
      <c r="X150" s="199">
        <f t="shared" si="77"/>
        <v>0.48474148655498328</v>
      </c>
      <c r="Y150" s="216">
        <f t="shared" si="78"/>
        <v>117.62993526379933</v>
      </c>
      <c r="Z150" s="98">
        <f t="shared" si="79"/>
        <v>223.73355339268596</v>
      </c>
      <c r="AA150" s="83">
        <f t="shared" si="60"/>
        <v>1.0900007473091979E-2</v>
      </c>
      <c r="AB150" s="51">
        <f t="shared" si="61"/>
        <v>163.75761660731519</v>
      </c>
      <c r="AC150" s="30">
        <f t="shared" si="62"/>
        <v>7.9780579074011093E-3</v>
      </c>
      <c r="AD150" s="32">
        <f t="shared" si="63"/>
        <v>0.99152660075259713</v>
      </c>
      <c r="AE150" s="130">
        <f t="shared" si="64"/>
        <v>0.97280362607468129</v>
      </c>
      <c r="AF150" s="141">
        <f t="shared" si="65"/>
        <v>285.11728905774811</v>
      </c>
      <c r="AG150" s="48">
        <f t="shared" si="80"/>
        <v>-285.11728905774811</v>
      </c>
      <c r="AH150" s="140">
        <f t="shared" si="81"/>
        <v>1.3890543167580052</v>
      </c>
      <c r="AI150" s="173">
        <f t="shared" si="82"/>
        <v>1.3890543167580052E-2</v>
      </c>
      <c r="AJ150" s="170">
        <f t="shared" si="83"/>
        <v>-1.3890543167580052E-2</v>
      </c>
      <c r="AK150" s="137">
        <f t="shared" si="66"/>
        <v>508.85084245043407</v>
      </c>
      <c r="AL150" s="8">
        <f t="shared" si="67"/>
        <v>2.4790550640672031E-2</v>
      </c>
    </row>
    <row r="151" spans="1:38" x14ac:dyDescent="0.2">
      <c r="A151" s="13" t="s">
        <v>20</v>
      </c>
      <c r="B151" s="270">
        <v>0.70833333333333603</v>
      </c>
      <c r="C151" s="271"/>
      <c r="D151" s="272"/>
      <c r="E151" s="249">
        <v>112.5</v>
      </c>
      <c r="F151" s="250"/>
      <c r="G151" s="251"/>
      <c r="H151" s="39">
        <v>20548</v>
      </c>
      <c r="I151" s="44">
        <v>20142.464199999999</v>
      </c>
      <c r="J151" s="45">
        <v>0.10083</v>
      </c>
      <c r="K151" s="41">
        <f t="shared" si="68"/>
        <v>20142.565029999998</v>
      </c>
      <c r="L151" s="116">
        <v>17842.707320000001</v>
      </c>
      <c r="M151" s="29">
        <f t="shared" si="57"/>
        <v>405.43497000000207</v>
      </c>
      <c r="N151" s="81">
        <f t="shared" si="58"/>
        <v>1.9731115923690971E-2</v>
      </c>
      <c r="O151" s="107">
        <f t="shared" si="69"/>
        <v>31</v>
      </c>
      <c r="P151" s="197">
        <f t="shared" si="70"/>
        <v>0.13851178846273748</v>
      </c>
      <c r="Q151" s="98">
        <f t="shared" si="71"/>
        <v>75.133875182921997</v>
      </c>
      <c r="R151" s="197">
        <f t="shared" si="72"/>
        <v>0.3357073363136327</v>
      </c>
      <c r="S151" s="208">
        <f t="shared" si="73"/>
        <v>106.133875182922</v>
      </c>
      <c r="T151" s="213">
        <f t="shared" si="59"/>
        <v>20217.698905182919</v>
      </c>
      <c r="U151" s="84">
        <f t="shared" si="74"/>
        <v>9.1769999999999996</v>
      </c>
      <c r="V151" s="199">
        <f t="shared" si="75"/>
        <v>4.1003957507178772E-2</v>
      </c>
      <c r="W151" s="86">
        <f t="shared" si="76"/>
        <v>108.4967901721437</v>
      </c>
      <c r="X151" s="199">
        <f t="shared" si="77"/>
        <v>0.48477691771645109</v>
      </c>
      <c r="Y151" s="216">
        <f t="shared" si="78"/>
        <v>117.6737901721437</v>
      </c>
      <c r="Z151" s="98">
        <f t="shared" si="79"/>
        <v>223.80766535506569</v>
      </c>
      <c r="AA151" s="83">
        <f t="shared" si="60"/>
        <v>1.0891944002095859E-2</v>
      </c>
      <c r="AB151" s="51">
        <f t="shared" si="61"/>
        <v>181.62730464493637</v>
      </c>
      <c r="AC151" s="30">
        <f t="shared" si="62"/>
        <v>8.8391719215951126E-3</v>
      </c>
      <c r="AD151" s="32">
        <f t="shared" si="63"/>
        <v>0.99152660075259713</v>
      </c>
      <c r="AE151" s="130">
        <f t="shared" si="64"/>
        <v>0.9719578089841775</v>
      </c>
      <c r="AF151" s="141">
        <f t="shared" si="65"/>
        <v>285.3011907769519</v>
      </c>
      <c r="AG151" s="48">
        <f t="shared" si="80"/>
        <v>-285.3011907769519</v>
      </c>
      <c r="AH151" s="140">
        <f t="shared" si="81"/>
        <v>1.3884620925489191</v>
      </c>
      <c r="AI151" s="173">
        <f t="shared" si="82"/>
        <v>1.3884620925489191E-2</v>
      </c>
      <c r="AJ151" s="170">
        <f t="shared" si="83"/>
        <v>-1.3884620925489191E-2</v>
      </c>
      <c r="AK151" s="137">
        <f t="shared" si="66"/>
        <v>509.10885613201759</v>
      </c>
      <c r="AL151" s="8">
        <f t="shared" si="67"/>
        <v>2.4776564927585048E-2</v>
      </c>
    </row>
    <row r="152" spans="1:38" x14ac:dyDescent="0.2">
      <c r="A152" s="13" t="s">
        <v>20</v>
      </c>
      <c r="B152" s="270">
        <v>0.75000000000003597</v>
      </c>
      <c r="C152" s="271"/>
      <c r="D152" s="272"/>
      <c r="E152" s="249">
        <v>112.5</v>
      </c>
      <c r="F152" s="250"/>
      <c r="G152" s="251"/>
      <c r="H152" s="39">
        <v>21230</v>
      </c>
      <c r="I152" s="44">
        <v>20835.248199999998</v>
      </c>
      <c r="J152" s="45">
        <v>0.10083</v>
      </c>
      <c r="K152" s="41">
        <f t="shared" si="68"/>
        <v>20835.349029999998</v>
      </c>
      <c r="L152" s="116">
        <v>18155.342479999999</v>
      </c>
      <c r="M152" s="29">
        <f t="shared" si="57"/>
        <v>394.65097000000242</v>
      </c>
      <c r="N152" s="81">
        <f t="shared" si="58"/>
        <v>1.8589306170513537E-2</v>
      </c>
      <c r="O152" s="107">
        <f t="shared" si="69"/>
        <v>31</v>
      </c>
      <c r="P152" s="197">
        <f t="shared" si="70"/>
        <v>0.13097512394161417</v>
      </c>
      <c r="Q152" s="98">
        <f t="shared" si="71"/>
        <v>80.391068370726245</v>
      </c>
      <c r="R152" s="197">
        <f t="shared" si="72"/>
        <v>0.33965258527918218</v>
      </c>
      <c r="S152" s="208">
        <f t="shared" si="73"/>
        <v>111.39106837072625</v>
      </c>
      <c r="T152" s="213">
        <f t="shared" si="59"/>
        <v>20915.740098370723</v>
      </c>
      <c r="U152" s="84">
        <f t="shared" si="74"/>
        <v>9.1769999999999996</v>
      </c>
      <c r="V152" s="199">
        <f t="shared" si="75"/>
        <v>3.8772861690715907E-2</v>
      </c>
      <c r="W152" s="86">
        <f t="shared" si="76"/>
        <v>116.11809818574994</v>
      </c>
      <c r="X152" s="199">
        <f t="shared" si="77"/>
        <v>0.4905994290884878</v>
      </c>
      <c r="Y152" s="216">
        <f t="shared" si="78"/>
        <v>125.29509818574994</v>
      </c>
      <c r="Z152" s="98">
        <f t="shared" si="79"/>
        <v>236.68616655647617</v>
      </c>
      <c r="AA152" s="83">
        <f t="shared" si="60"/>
        <v>1.1148665405392189E-2</v>
      </c>
      <c r="AB152" s="51">
        <f t="shared" si="61"/>
        <v>157.96480344352625</v>
      </c>
      <c r="AC152" s="30">
        <f t="shared" si="62"/>
        <v>7.4406407651213492E-3</v>
      </c>
      <c r="AD152" s="32">
        <f t="shared" si="63"/>
        <v>0.99152660075259713</v>
      </c>
      <c r="AE152" s="130">
        <f t="shared" si="64"/>
        <v>0.97309010002744534</v>
      </c>
      <c r="AF152" s="141">
        <f t="shared" si="65"/>
        <v>294.93882792294443</v>
      </c>
      <c r="AG152" s="48">
        <f t="shared" si="80"/>
        <v>-294.93882792294443</v>
      </c>
      <c r="AH152" s="140">
        <f t="shared" si="81"/>
        <v>1.3892549595993615</v>
      </c>
      <c r="AI152" s="173">
        <f t="shared" si="82"/>
        <v>1.3892549595993614E-2</v>
      </c>
      <c r="AJ152" s="170">
        <f t="shared" si="83"/>
        <v>-1.3892549595993614E-2</v>
      </c>
      <c r="AK152" s="137">
        <f t="shared" si="66"/>
        <v>531.62499447942059</v>
      </c>
      <c r="AL152" s="8">
        <f t="shared" si="67"/>
        <v>2.5041215001385803E-2</v>
      </c>
    </row>
    <row r="153" spans="1:38" x14ac:dyDescent="0.2">
      <c r="A153" s="13" t="s">
        <v>20</v>
      </c>
      <c r="B153" s="270">
        <v>0.79166666666672802</v>
      </c>
      <c r="C153" s="271"/>
      <c r="D153" s="272"/>
      <c r="E153" s="249">
        <v>112.5</v>
      </c>
      <c r="F153" s="250"/>
      <c r="G153" s="251"/>
      <c r="H153" s="39">
        <v>21406</v>
      </c>
      <c r="I153" s="44">
        <v>20978.810799999999</v>
      </c>
      <c r="J153" s="45">
        <v>9.5699999999999993E-2</v>
      </c>
      <c r="K153" s="41">
        <f t="shared" si="68"/>
        <v>20978.906500000001</v>
      </c>
      <c r="L153" s="116">
        <v>18348.893779999999</v>
      </c>
      <c r="M153" s="29">
        <f t="shared" si="57"/>
        <v>427.09349999999904</v>
      </c>
      <c r="N153" s="81">
        <f t="shared" si="58"/>
        <v>1.995204615528352E-2</v>
      </c>
      <c r="O153" s="107">
        <f t="shared" si="69"/>
        <v>31</v>
      </c>
      <c r="P153" s="197">
        <f t="shared" si="70"/>
        <v>0.12948516603496446</v>
      </c>
      <c r="Q153" s="98">
        <f t="shared" si="71"/>
        <v>81.502688506618924</v>
      </c>
      <c r="R153" s="197">
        <f t="shared" si="72"/>
        <v>0.34043190817985619</v>
      </c>
      <c r="S153" s="208">
        <f t="shared" si="73"/>
        <v>112.50268850661892</v>
      </c>
      <c r="T153" s="213">
        <f t="shared" si="59"/>
        <v>21060.409188506619</v>
      </c>
      <c r="U153" s="84">
        <f t="shared" si="74"/>
        <v>9.1769999999999996</v>
      </c>
      <c r="V153" s="199">
        <f t="shared" si="75"/>
        <v>3.8331786087189318E-2</v>
      </c>
      <c r="W153" s="86">
        <f t="shared" si="76"/>
        <v>117.72997477194666</v>
      </c>
      <c r="X153" s="199">
        <f t="shared" si="77"/>
        <v>0.49175113969799006</v>
      </c>
      <c r="Y153" s="216">
        <f t="shared" si="78"/>
        <v>126.90697477194666</v>
      </c>
      <c r="Z153" s="98">
        <f t="shared" si="79"/>
        <v>239.40966327856557</v>
      </c>
      <c r="AA153" s="83">
        <f t="shared" si="60"/>
        <v>1.1184231677032868E-2</v>
      </c>
      <c r="AB153" s="51">
        <f t="shared" si="61"/>
        <v>187.68383672143347</v>
      </c>
      <c r="AC153" s="30">
        <f t="shared" si="62"/>
        <v>8.7678144782506531E-3</v>
      </c>
      <c r="AD153" s="32">
        <f t="shared" si="63"/>
        <v>0.99152660075259713</v>
      </c>
      <c r="AE153" s="130">
        <f t="shared" si="64"/>
        <v>0.97173918342314647</v>
      </c>
      <c r="AF153" s="141">
        <f t="shared" si="65"/>
        <v>297.18143696126481</v>
      </c>
      <c r="AG153" s="48">
        <f t="shared" si="80"/>
        <v>-297.18143696126481</v>
      </c>
      <c r="AH153" s="140">
        <f t="shared" si="81"/>
        <v>1.3883090580270243</v>
      </c>
      <c r="AI153" s="173">
        <f t="shared" si="82"/>
        <v>1.3883090580270242E-2</v>
      </c>
      <c r="AJ153" s="170">
        <f t="shared" si="83"/>
        <v>-1.3883090580270242E-2</v>
      </c>
      <c r="AK153" s="137">
        <f t="shared" si="66"/>
        <v>536.59110023983044</v>
      </c>
      <c r="AL153" s="8">
        <f t="shared" si="67"/>
        <v>2.5067322257303112E-2</v>
      </c>
    </row>
    <row r="154" spans="1:38" x14ac:dyDescent="0.2">
      <c r="A154" s="13" t="s">
        <v>20</v>
      </c>
      <c r="B154" s="270">
        <v>0.83333333333332904</v>
      </c>
      <c r="C154" s="271"/>
      <c r="D154" s="272"/>
      <c r="E154" s="249">
        <v>112.5</v>
      </c>
      <c r="F154" s="250"/>
      <c r="G154" s="251"/>
      <c r="H154" s="39">
        <v>20812</v>
      </c>
      <c r="I154" s="44">
        <v>20429.815000000002</v>
      </c>
      <c r="J154" s="45">
        <v>8.9399999999999993E-2</v>
      </c>
      <c r="K154" s="41">
        <f t="shared" si="68"/>
        <v>20429.904400000003</v>
      </c>
      <c r="L154" s="116">
        <v>18137.839500000002</v>
      </c>
      <c r="M154" s="29">
        <f t="shared" si="57"/>
        <v>382.09559999999692</v>
      </c>
      <c r="N154" s="81">
        <f t="shared" si="58"/>
        <v>1.8359388814145537E-2</v>
      </c>
      <c r="O154" s="107">
        <f t="shared" si="69"/>
        <v>31</v>
      </c>
      <c r="P154" s="197">
        <f t="shared" si="70"/>
        <v>0.13531448007795865</v>
      </c>
      <c r="Q154" s="98">
        <f t="shared" si="71"/>
        <v>77.292776628359135</v>
      </c>
      <c r="R154" s="197">
        <f t="shared" si="72"/>
        <v>0.33738167365316807</v>
      </c>
      <c r="S154" s="208">
        <f t="shared" si="73"/>
        <v>108.29277662835914</v>
      </c>
      <c r="T154" s="213">
        <f t="shared" si="59"/>
        <v>20507.19717662836</v>
      </c>
      <c r="U154" s="84">
        <f t="shared" si="74"/>
        <v>9.1769999999999996</v>
      </c>
      <c r="V154" s="199">
        <f t="shared" si="75"/>
        <v>4.0057451086304076E-2</v>
      </c>
      <c r="W154" s="86">
        <f t="shared" si="76"/>
        <v>111.62617808498709</v>
      </c>
      <c r="X154" s="199">
        <f t="shared" si="77"/>
        <v>0.48724639518256935</v>
      </c>
      <c r="Y154" s="216">
        <f t="shared" si="78"/>
        <v>120.80317808498708</v>
      </c>
      <c r="Z154" s="98">
        <f t="shared" si="79"/>
        <v>229.0959547133462</v>
      </c>
      <c r="AA154" s="83">
        <f t="shared" si="60"/>
        <v>1.1007877893203257E-2</v>
      </c>
      <c r="AB154" s="51">
        <f t="shared" si="61"/>
        <v>152.99964528665072</v>
      </c>
      <c r="AC154" s="30">
        <f t="shared" si="62"/>
        <v>7.3515109209422794E-3</v>
      </c>
      <c r="AD154" s="32">
        <f t="shared" si="63"/>
        <v>0.99152660075259713</v>
      </c>
      <c r="AE154" s="130">
        <f t="shared" si="64"/>
        <v>0.97331851916944179</v>
      </c>
      <c r="AF154" s="141">
        <f t="shared" si="65"/>
        <v>289.16504212576598</v>
      </c>
      <c r="AG154" s="48">
        <f t="shared" si="80"/>
        <v>-289.16504212576598</v>
      </c>
      <c r="AH154" s="140">
        <f t="shared" si="81"/>
        <v>1.3894149631259176</v>
      </c>
      <c r="AI154" s="173">
        <f t="shared" si="82"/>
        <v>1.3894149631259177E-2</v>
      </c>
      <c r="AJ154" s="170">
        <f t="shared" si="83"/>
        <v>-1.3894149631259177E-2</v>
      </c>
      <c r="AK154" s="137">
        <f t="shared" si="66"/>
        <v>518.26099683911218</v>
      </c>
      <c r="AL154" s="8">
        <f t="shared" si="67"/>
        <v>2.4902027524462435E-2</v>
      </c>
    </row>
    <row r="155" spans="1:38" x14ac:dyDescent="0.2">
      <c r="A155" s="13" t="s">
        <v>20</v>
      </c>
      <c r="B155" s="270">
        <v>0.87500000000002798</v>
      </c>
      <c r="C155" s="271"/>
      <c r="D155" s="272"/>
      <c r="E155" s="249">
        <v>112.5</v>
      </c>
      <c r="F155" s="250"/>
      <c r="G155" s="251"/>
      <c r="H155" s="39">
        <v>20152</v>
      </c>
      <c r="I155" s="44">
        <v>19772.0242</v>
      </c>
      <c r="J155" s="45">
        <v>9.4829999999999998E-2</v>
      </c>
      <c r="K155" s="41">
        <f t="shared" si="68"/>
        <v>19772.119029999998</v>
      </c>
      <c r="L155" s="116">
        <v>17736.858</v>
      </c>
      <c r="M155" s="29">
        <f t="shared" si="57"/>
        <v>379.88097000000198</v>
      </c>
      <c r="N155" s="81">
        <f t="shared" si="58"/>
        <v>1.8850782552600337E-2</v>
      </c>
      <c r="O155" s="107">
        <f t="shared" si="69"/>
        <v>31</v>
      </c>
      <c r="P155" s="197">
        <f t="shared" si="70"/>
        <v>0.14279061126553041</v>
      </c>
      <c r="Q155" s="98">
        <f t="shared" si="71"/>
        <v>72.395683506757052</v>
      </c>
      <c r="R155" s="197">
        <f t="shared" si="72"/>
        <v>0.33346528712631346</v>
      </c>
      <c r="S155" s="208">
        <f t="shared" si="73"/>
        <v>103.39568350675705</v>
      </c>
      <c r="T155" s="213">
        <f t="shared" si="59"/>
        <v>19844.514713506756</v>
      </c>
      <c r="U155" s="84">
        <f t="shared" si="74"/>
        <v>9.1769999999999996</v>
      </c>
      <c r="V155" s="199">
        <f t="shared" si="75"/>
        <v>4.2270627083347501E-2</v>
      </c>
      <c r="W155" s="86">
        <f t="shared" si="76"/>
        <v>104.52842506930369</v>
      </c>
      <c r="X155" s="199">
        <f t="shared" si="77"/>
        <v>0.48147347452480865</v>
      </c>
      <c r="Y155" s="216">
        <f t="shared" si="78"/>
        <v>113.70542506930369</v>
      </c>
      <c r="Z155" s="98">
        <f t="shared" si="79"/>
        <v>217.10110857606074</v>
      </c>
      <c r="AA155" s="83">
        <f t="shared" si="60"/>
        <v>1.0773179266378561E-2</v>
      </c>
      <c r="AB155" s="51">
        <f t="shared" si="61"/>
        <v>162.77986142394124</v>
      </c>
      <c r="AC155" s="30">
        <f t="shared" si="62"/>
        <v>8.0776032862217764E-3</v>
      </c>
      <c r="AD155" s="32">
        <f t="shared" si="63"/>
        <v>0.99152660075259713</v>
      </c>
      <c r="AE155" s="130">
        <f t="shared" si="64"/>
        <v>0.97283088254387096</v>
      </c>
      <c r="AF155" s="141">
        <f t="shared" si="65"/>
        <v>279.92607268823582</v>
      </c>
      <c r="AG155" s="48">
        <f t="shared" si="80"/>
        <v>-279.92607268823582</v>
      </c>
      <c r="AH155" s="140">
        <f t="shared" si="81"/>
        <v>1.3890734055589311</v>
      </c>
      <c r="AI155" s="173">
        <f t="shared" si="82"/>
        <v>1.3890734055589311E-2</v>
      </c>
      <c r="AJ155" s="170">
        <f t="shared" si="83"/>
        <v>-1.3890734055589311E-2</v>
      </c>
      <c r="AK155" s="137">
        <f t="shared" si="66"/>
        <v>497.02718126429659</v>
      </c>
      <c r="AL155" s="8">
        <f t="shared" si="67"/>
        <v>2.4663913321967875E-2</v>
      </c>
    </row>
    <row r="156" spans="1:38" x14ac:dyDescent="0.2">
      <c r="A156" s="13" t="s">
        <v>20</v>
      </c>
      <c r="B156" s="270">
        <v>0.91666666666672802</v>
      </c>
      <c r="C156" s="271"/>
      <c r="D156" s="272"/>
      <c r="E156" s="249">
        <v>112.5</v>
      </c>
      <c r="F156" s="250"/>
      <c r="G156" s="251"/>
      <c r="H156" s="39">
        <v>19624</v>
      </c>
      <c r="I156" s="44">
        <v>19230.401999999998</v>
      </c>
      <c r="J156" s="45">
        <v>0.10068000000000001</v>
      </c>
      <c r="K156" s="41">
        <f t="shared" si="68"/>
        <v>19230.502679999998</v>
      </c>
      <c r="L156" s="116">
        <v>17472.240120000002</v>
      </c>
      <c r="M156" s="29">
        <f t="shared" si="57"/>
        <v>393.49732000000222</v>
      </c>
      <c r="N156" s="81">
        <f t="shared" si="58"/>
        <v>2.005184060334296E-2</v>
      </c>
      <c r="O156" s="107">
        <f t="shared" si="69"/>
        <v>31</v>
      </c>
      <c r="P156" s="197">
        <f t="shared" si="70"/>
        <v>0.14938235342659498</v>
      </c>
      <c r="Q156" s="98">
        <f t="shared" si="71"/>
        <v>68.483746912127231</v>
      </c>
      <c r="R156" s="197">
        <f t="shared" si="72"/>
        <v>0.33000849307112495</v>
      </c>
      <c r="S156" s="208">
        <f t="shared" si="73"/>
        <v>99.483746912127231</v>
      </c>
      <c r="T156" s="213">
        <f t="shared" si="59"/>
        <v>19298.986426912124</v>
      </c>
      <c r="U156" s="84">
        <f t="shared" si="74"/>
        <v>9.1769999999999996</v>
      </c>
      <c r="V156" s="199">
        <f t="shared" si="75"/>
        <v>4.4221995399866522E-2</v>
      </c>
      <c r="W156" s="86">
        <f t="shared" si="76"/>
        <v>98.860417997308303</v>
      </c>
      <c r="X156" s="199">
        <f t="shared" si="77"/>
        <v>0.47638715810241355</v>
      </c>
      <c r="Y156" s="216">
        <f t="shared" si="78"/>
        <v>108.0374179973083</v>
      </c>
      <c r="Z156" s="98">
        <f t="shared" si="79"/>
        <v>207.52116490943553</v>
      </c>
      <c r="AA156" s="83">
        <f t="shared" si="60"/>
        <v>1.0574865721027086E-2</v>
      </c>
      <c r="AB156" s="51">
        <f t="shared" si="61"/>
        <v>185.97615509056669</v>
      </c>
      <c r="AC156" s="30">
        <f t="shared" si="62"/>
        <v>9.4769748823158723E-3</v>
      </c>
      <c r="AD156" s="32">
        <f t="shared" si="63"/>
        <v>0.99152660075259713</v>
      </c>
      <c r="AE156" s="130">
        <f t="shared" si="64"/>
        <v>0.97163958042019694</v>
      </c>
      <c r="AF156" s="141">
        <f t="shared" si="65"/>
        <v>272.42808872587864</v>
      </c>
      <c r="AG156" s="48">
        <f t="shared" si="80"/>
        <v>-272.42808872587864</v>
      </c>
      <c r="AH156" s="140">
        <f t="shared" si="81"/>
        <v>1.3882393432831157</v>
      </c>
      <c r="AI156" s="173">
        <f t="shared" si="82"/>
        <v>1.3882393432831158E-2</v>
      </c>
      <c r="AJ156" s="170">
        <f t="shared" si="83"/>
        <v>-1.3882393432831158E-2</v>
      </c>
      <c r="AK156" s="137">
        <f t="shared" si="66"/>
        <v>479.94925363531416</v>
      </c>
      <c r="AL156" s="8">
        <f t="shared" si="67"/>
        <v>2.4457259153858244E-2</v>
      </c>
    </row>
    <row r="157" spans="1:38" x14ac:dyDescent="0.2">
      <c r="A157" s="13" t="s">
        <v>20</v>
      </c>
      <c r="B157" s="270">
        <v>0.95833333333332904</v>
      </c>
      <c r="C157" s="271"/>
      <c r="D157" s="272"/>
      <c r="E157" s="249">
        <v>112.5</v>
      </c>
      <c r="F157" s="250"/>
      <c r="G157" s="251"/>
      <c r="H157" s="39">
        <v>19360</v>
      </c>
      <c r="I157" s="44">
        <v>19012.377</v>
      </c>
      <c r="J157" s="45">
        <v>0.10083</v>
      </c>
      <c r="K157" s="41">
        <f t="shared" si="68"/>
        <v>19012.47783</v>
      </c>
      <c r="L157" s="116">
        <v>17322.792520000003</v>
      </c>
      <c r="M157" s="29">
        <f t="shared" si="57"/>
        <v>347.52217000000019</v>
      </c>
      <c r="N157" s="81">
        <f t="shared" si="58"/>
        <v>1.7950525309917365E-2</v>
      </c>
      <c r="O157" s="107">
        <f t="shared" si="69"/>
        <v>31</v>
      </c>
      <c r="P157" s="197">
        <f t="shared" si="70"/>
        <v>0.152154417347451</v>
      </c>
      <c r="Q157" s="98">
        <f t="shared" si="71"/>
        <v>66.939687636341006</v>
      </c>
      <c r="R157" s="197">
        <f t="shared" si="72"/>
        <v>0.32855384418476891</v>
      </c>
      <c r="S157" s="208">
        <f t="shared" si="73"/>
        <v>97.939687636341006</v>
      </c>
      <c r="T157" s="213">
        <f t="shared" si="59"/>
        <v>19079.417517636342</v>
      </c>
      <c r="U157" s="84">
        <f t="shared" si="74"/>
        <v>9.1769999999999996</v>
      </c>
      <c r="V157" s="199">
        <f t="shared" si="75"/>
        <v>4.5042615741856702E-2</v>
      </c>
      <c r="W157" s="86">
        <f t="shared" si="76"/>
        <v>96.623700190916082</v>
      </c>
      <c r="X157" s="199">
        <f t="shared" si="77"/>
        <v>0.47424912272592346</v>
      </c>
      <c r="Y157" s="216">
        <f t="shared" si="78"/>
        <v>105.80070019091607</v>
      </c>
      <c r="Z157" s="98">
        <f t="shared" si="79"/>
        <v>203.74038782725708</v>
      </c>
      <c r="AA157" s="83">
        <f t="shared" si="60"/>
        <v>1.0523780362978154E-2</v>
      </c>
      <c r="AB157" s="51">
        <f t="shared" si="61"/>
        <v>143.78178217274311</v>
      </c>
      <c r="AC157" s="30">
        <f t="shared" si="62"/>
        <v>7.4267449469392101E-3</v>
      </c>
      <c r="AD157" s="32">
        <f t="shared" si="63"/>
        <v>0.99152660075259713</v>
      </c>
      <c r="AE157" s="130">
        <f t="shared" si="64"/>
        <v>0.97372301338000311</v>
      </c>
      <c r="AF157" s="141">
        <f t="shared" si="65"/>
        <v>269.04560075455527</v>
      </c>
      <c r="AG157" s="48">
        <f t="shared" si="80"/>
        <v>-269.04560075455527</v>
      </c>
      <c r="AH157" s="140">
        <f t="shared" si="81"/>
        <v>1.3896983510049343</v>
      </c>
      <c r="AI157" s="173">
        <f t="shared" si="82"/>
        <v>1.3896983510049343E-2</v>
      </c>
      <c r="AJ157" s="170">
        <f t="shared" si="83"/>
        <v>-1.3896983510049343E-2</v>
      </c>
      <c r="AK157" s="137">
        <f t="shared" si="66"/>
        <v>472.78598858181238</v>
      </c>
      <c r="AL157" s="8">
        <f t="shared" si="67"/>
        <v>2.4420763873027499E-2</v>
      </c>
    </row>
    <row r="158" spans="1:38" x14ac:dyDescent="0.2">
      <c r="A158" s="13" t="s">
        <v>21</v>
      </c>
      <c r="B158" s="270">
        <v>2.8421709430404001E-14</v>
      </c>
      <c r="C158" s="271"/>
      <c r="D158" s="272"/>
      <c r="E158" s="249">
        <v>112.5</v>
      </c>
      <c r="F158" s="250"/>
      <c r="G158" s="251"/>
      <c r="H158" s="39">
        <v>18920</v>
      </c>
      <c r="I158" s="44">
        <v>18561.505999999998</v>
      </c>
      <c r="J158" s="45">
        <v>0.10083</v>
      </c>
      <c r="K158" s="41">
        <f t="shared" si="68"/>
        <v>18561.606829999997</v>
      </c>
      <c r="L158" s="116">
        <v>17106.35714</v>
      </c>
      <c r="M158" s="29">
        <f t="shared" si="57"/>
        <v>358.39317000000301</v>
      </c>
      <c r="N158" s="81">
        <f t="shared" si="58"/>
        <v>1.8942556553911364E-2</v>
      </c>
      <c r="O158" s="107">
        <f t="shared" si="69"/>
        <v>31</v>
      </c>
      <c r="P158" s="197">
        <f t="shared" si="70"/>
        <v>0.15811534122363374</v>
      </c>
      <c r="Q158" s="98">
        <f t="shared" si="71"/>
        <v>63.802453353981939</v>
      </c>
      <c r="R158" s="197">
        <f t="shared" si="72"/>
        <v>0.32542408654741389</v>
      </c>
      <c r="S158" s="208">
        <f t="shared" si="73"/>
        <v>94.802453353981946</v>
      </c>
      <c r="T158" s="213">
        <f t="shared" si="59"/>
        <v>18625.40928335398</v>
      </c>
      <c r="U158" s="84">
        <f t="shared" si="74"/>
        <v>9.1769999999999996</v>
      </c>
      <c r="V158" s="199">
        <f t="shared" si="75"/>
        <v>4.680724149707377E-2</v>
      </c>
      <c r="W158" s="86">
        <f t="shared" si="76"/>
        <v>92.079953406267194</v>
      </c>
      <c r="X158" s="199">
        <f t="shared" si="77"/>
        <v>0.46965333073187854</v>
      </c>
      <c r="Y158" s="216">
        <f t="shared" si="78"/>
        <v>101.2569534062672</v>
      </c>
      <c r="Z158" s="98">
        <f t="shared" si="79"/>
        <v>196.05940676024915</v>
      </c>
      <c r="AA158" s="83">
        <f t="shared" si="60"/>
        <v>1.0362547926017396E-2</v>
      </c>
      <c r="AB158" s="51">
        <f t="shared" si="61"/>
        <v>162.33376323975386</v>
      </c>
      <c r="AC158" s="30">
        <f t="shared" si="62"/>
        <v>8.5800086278939678E-3</v>
      </c>
      <c r="AD158" s="32">
        <f t="shared" si="63"/>
        <v>0.99152660075259713</v>
      </c>
      <c r="AE158" s="130">
        <f t="shared" si="64"/>
        <v>0.97273926791907694</v>
      </c>
      <c r="AF158" s="141">
        <f t="shared" si="65"/>
        <v>262.80054919869616</v>
      </c>
      <c r="AG158" s="48">
        <f t="shared" si="80"/>
        <v>-262.80054919869616</v>
      </c>
      <c r="AH158" s="140">
        <f t="shared" si="81"/>
        <v>1.3890092452362375</v>
      </c>
      <c r="AI158" s="173">
        <f t="shared" si="82"/>
        <v>1.3890092452362375E-2</v>
      </c>
      <c r="AJ158" s="170">
        <f t="shared" si="83"/>
        <v>-1.3890092452362375E-2</v>
      </c>
      <c r="AK158" s="137">
        <f t="shared" si="66"/>
        <v>458.85995595894531</v>
      </c>
      <c r="AL158" s="8">
        <f t="shared" si="67"/>
        <v>2.4252640378379774E-2</v>
      </c>
    </row>
    <row r="159" spans="1:38" x14ac:dyDescent="0.2">
      <c r="A159" s="13" t="s">
        <v>21</v>
      </c>
      <c r="B159" s="270">
        <v>4.1666666666728198E-2</v>
      </c>
      <c r="C159" s="271"/>
      <c r="D159" s="272"/>
      <c r="E159" s="249">
        <v>112.5</v>
      </c>
      <c r="F159" s="250"/>
      <c r="G159" s="251"/>
      <c r="H159" s="39">
        <v>18656</v>
      </c>
      <c r="I159" s="44">
        <v>18316.022599999997</v>
      </c>
      <c r="J159" s="45">
        <v>0.10083</v>
      </c>
      <c r="K159" s="41">
        <f t="shared" si="68"/>
        <v>18316.123429999996</v>
      </c>
      <c r="L159" s="116">
        <v>16710.599539999999</v>
      </c>
      <c r="M159" s="29">
        <f t="shared" si="57"/>
        <v>339.87657000000399</v>
      </c>
      <c r="N159" s="81">
        <f t="shared" si="58"/>
        <v>1.8218083726415309E-2</v>
      </c>
      <c r="O159" s="107">
        <f t="shared" si="69"/>
        <v>31</v>
      </c>
      <c r="P159" s="197">
        <f t="shared" si="70"/>
        <v>0.16149588507631119</v>
      </c>
      <c r="Q159" s="98">
        <f t="shared" si="71"/>
        <v>62.125995833887913</v>
      </c>
      <c r="R159" s="197">
        <f t="shared" si="72"/>
        <v>0.32364815107874029</v>
      </c>
      <c r="S159" s="208">
        <f t="shared" si="73"/>
        <v>93.125995833887913</v>
      </c>
      <c r="T159" s="213">
        <f t="shared" si="59"/>
        <v>18378.249425833885</v>
      </c>
      <c r="U159" s="84">
        <f t="shared" si="74"/>
        <v>9.1769999999999996</v>
      </c>
      <c r="V159" s="199">
        <f t="shared" si="75"/>
        <v>4.7807991527267987E-2</v>
      </c>
      <c r="W159" s="86">
        <f t="shared" si="76"/>
        <v>89.652359470376709</v>
      </c>
      <c r="X159" s="199">
        <f t="shared" si="77"/>
        <v>0.46704797231768047</v>
      </c>
      <c r="Y159" s="216">
        <f t="shared" si="78"/>
        <v>98.829359470376716</v>
      </c>
      <c r="Z159" s="98">
        <f t="shared" si="79"/>
        <v>191.95535530426463</v>
      </c>
      <c r="AA159" s="83">
        <f t="shared" si="60"/>
        <v>1.0289202149671132E-2</v>
      </c>
      <c r="AB159" s="51">
        <f t="shared" si="61"/>
        <v>147.92121469573937</v>
      </c>
      <c r="AC159" s="30">
        <f t="shared" si="62"/>
        <v>7.9288815767441772E-3</v>
      </c>
      <c r="AD159" s="32">
        <f t="shared" si="63"/>
        <v>0.99152660075259713</v>
      </c>
      <c r="AE159" s="130">
        <f t="shared" si="64"/>
        <v>0.97345752722372125</v>
      </c>
      <c r="AF159" s="141">
        <f t="shared" si="65"/>
        <v>259.22742311012803</v>
      </c>
      <c r="AG159" s="48">
        <f t="shared" si="80"/>
        <v>-259.22742311012803</v>
      </c>
      <c r="AH159" s="140">
        <f t="shared" si="81"/>
        <v>1.3895123451443396</v>
      </c>
      <c r="AI159" s="173">
        <f t="shared" si="82"/>
        <v>1.3895123451443397E-2</v>
      </c>
      <c r="AJ159" s="170">
        <f t="shared" si="83"/>
        <v>-1.3895123451443397E-2</v>
      </c>
      <c r="AK159" s="137">
        <f t="shared" si="66"/>
        <v>451.18277841439266</v>
      </c>
      <c r="AL159" s="8">
        <f t="shared" si="67"/>
        <v>2.4184325601114529E-2</v>
      </c>
    </row>
    <row r="160" spans="1:38" x14ac:dyDescent="0.2">
      <c r="A160" s="13" t="s">
        <v>21</v>
      </c>
      <c r="B160" s="270">
        <v>8.3333333333328596E-2</v>
      </c>
      <c r="C160" s="271"/>
      <c r="D160" s="272"/>
      <c r="E160" s="249">
        <v>112.5</v>
      </c>
      <c r="F160" s="250"/>
      <c r="G160" s="251"/>
      <c r="H160" s="39">
        <v>18854</v>
      </c>
      <c r="I160" s="44">
        <v>18483.118599999998</v>
      </c>
      <c r="J160" s="45">
        <v>0.10086000000000001</v>
      </c>
      <c r="K160" s="41">
        <f t="shared" si="68"/>
        <v>18483.219459999997</v>
      </c>
      <c r="L160" s="116">
        <v>16607.596320000001</v>
      </c>
      <c r="M160" s="29">
        <f t="shared" si="57"/>
        <v>370.78054000000338</v>
      </c>
      <c r="N160" s="81">
        <f t="shared" si="58"/>
        <v>1.9665882040946398E-2</v>
      </c>
      <c r="O160" s="107">
        <f t="shared" si="69"/>
        <v>31</v>
      </c>
      <c r="P160" s="197">
        <f t="shared" si="70"/>
        <v>0.15918420968601305</v>
      </c>
      <c r="Q160" s="98">
        <f t="shared" si="71"/>
        <v>63.264704001207868</v>
      </c>
      <c r="R160" s="197">
        <f t="shared" si="72"/>
        <v>0.32486264217586525</v>
      </c>
      <c r="S160" s="208">
        <f t="shared" si="73"/>
        <v>94.264704001207861</v>
      </c>
      <c r="T160" s="213">
        <f t="shared" si="59"/>
        <v>18546.484164001205</v>
      </c>
      <c r="U160" s="84">
        <f t="shared" si="74"/>
        <v>9.1769999999999996</v>
      </c>
      <c r="V160" s="199">
        <f t="shared" si="75"/>
        <v>4.7123661041565866E-2</v>
      </c>
      <c r="W160" s="86">
        <f t="shared" si="76"/>
        <v>91.30122974295395</v>
      </c>
      <c r="X160" s="199">
        <f t="shared" si="77"/>
        <v>0.46882948709655592</v>
      </c>
      <c r="Y160" s="216">
        <f t="shared" si="78"/>
        <v>100.47822974295394</v>
      </c>
      <c r="Z160" s="98">
        <f t="shared" si="79"/>
        <v>194.7429337441618</v>
      </c>
      <c r="AA160" s="83">
        <f t="shared" si="60"/>
        <v>1.032899828917799E-2</v>
      </c>
      <c r="AB160" s="51">
        <f t="shared" si="61"/>
        <v>176.03760625584158</v>
      </c>
      <c r="AC160" s="30">
        <f t="shared" si="62"/>
        <v>9.3368837517684086E-3</v>
      </c>
      <c r="AD160" s="32">
        <f t="shared" si="63"/>
        <v>0.99152660075259713</v>
      </c>
      <c r="AE160" s="130">
        <f t="shared" si="64"/>
        <v>0.97202205138247055</v>
      </c>
      <c r="AF160" s="141">
        <f t="shared" si="65"/>
        <v>261.7891219549096</v>
      </c>
      <c r="AG160" s="48">
        <f t="shared" si="80"/>
        <v>-261.7891219549096</v>
      </c>
      <c r="AH160" s="140">
        <f t="shared" si="81"/>
        <v>1.3885070645746771</v>
      </c>
      <c r="AI160" s="173">
        <f t="shared" si="82"/>
        <v>1.3885070645746771E-2</v>
      </c>
      <c r="AJ160" s="170">
        <f t="shared" si="83"/>
        <v>-1.3885070645746771E-2</v>
      </c>
      <c r="AK160" s="137">
        <f t="shared" si="66"/>
        <v>456.53205569907141</v>
      </c>
      <c r="AL160" s="8">
        <f t="shared" si="67"/>
        <v>2.4214068934924757E-2</v>
      </c>
    </row>
    <row r="161" spans="1:38" x14ac:dyDescent="0.2">
      <c r="A161" s="13" t="s">
        <v>21</v>
      </c>
      <c r="B161" s="270">
        <v>0.12500000000002801</v>
      </c>
      <c r="C161" s="271"/>
      <c r="D161" s="272"/>
      <c r="E161" s="249">
        <v>112.5</v>
      </c>
      <c r="F161" s="250"/>
      <c r="G161" s="251"/>
      <c r="H161" s="39">
        <v>18942</v>
      </c>
      <c r="I161" s="44">
        <v>18587.746800000001</v>
      </c>
      <c r="J161" s="45">
        <v>0.1008</v>
      </c>
      <c r="K161" s="41">
        <f t="shared" si="68"/>
        <v>18587.847600000001</v>
      </c>
      <c r="L161" s="116">
        <v>16639.698700000001</v>
      </c>
      <c r="M161" s="29">
        <f t="shared" si="57"/>
        <v>354.15239999999903</v>
      </c>
      <c r="N161" s="81">
        <f t="shared" si="58"/>
        <v>1.8696674057649618E-2</v>
      </c>
      <c r="O161" s="107">
        <f t="shared" si="69"/>
        <v>31</v>
      </c>
      <c r="P161" s="197">
        <f t="shared" si="70"/>
        <v>0.15775972366723676</v>
      </c>
      <c r="Q161" s="98">
        <f t="shared" si="71"/>
        <v>63.982977481634393</v>
      </c>
      <c r="R161" s="197">
        <f t="shared" si="72"/>
        <v>0.32561086602934436</v>
      </c>
      <c r="S161" s="208">
        <f t="shared" si="73"/>
        <v>94.982977481634393</v>
      </c>
      <c r="T161" s="213">
        <f t="shared" si="59"/>
        <v>18651.830577481636</v>
      </c>
      <c r="U161" s="84">
        <f t="shared" si="74"/>
        <v>9.1769999999999996</v>
      </c>
      <c r="V161" s="199">
        <f t="shared" si="75"/>
        <v>4.6701967228846182E-2</v>
      </c>
      <c r="W161" s="86">
        <f t="shared" si="76"/>
        <v>92.341380909360453</v>
      </c>
      <c r="X161" s="199">
        <f t="shared" si="77"/>
        <v>0.46992744307457285</v>
      </c>
      <c r="Y161" s="216">
        <f t="shared" si="78"/>
        <v>101.51838090936045</v>
      </c>
      <c r="Z161" s="98">
        <f t="shared" si="79"/>
        <v>196.50135839099482</v>
      </c>
      <c r="AA161" s="83">
        <f t="shared" si="60"/>
        <v>1.0373844282071314E-2</v>
      </c>
      <c r="AB161" s="51">
        <f t="shared" si="61"/>
        <v>157.65104160900421</v>
      </c>
      <c r="AC161" s="30">
        <f t="shared" si="62"/>
        <v>8.3228297755783033E-3</v>
      </c>
      <c r="AD161" s="32">
        <f t="shared" si="63"/>
        <v>0.99152660075259713</v>
      </c>
      <c r="AE161" s="130">
        <f t="shared" si="64"/>
        <v>0.9729830746623358</v>
      </c>
      <c r="AF161" s="141">
        <f t="shared" si="65"/>
        <v>263.13847499863687</v>
      </c>
      <c r="AG161" s="48">
        <f t="shared" si="80"/>
        <v>-263.13847499863687</v>
      </c>
      <c r="AH161" s="140">
        <f t="shared" si="81"/>
        <v>1.3891799968252396</v>
      </c>
      <c r="AI161" s="173">
        <f t="shared" si="82"/>
        <v>1.3891799968252396E-2</v>
      </c>
      <c r="AJ161" s="170">
        <f t="shared" si="83"/>
        <v>-1.3891799968252396E-2</v>
      </c>
      <c r="AK161" s="137">
        <f t="shared" si="66"/>
        <v>459.63983338963169</v>
      </c>
      <c r="AL161" s="8">
        <f t="shared" si="67"/>
        <v>2.4265644250323709E-2</v>
      </c>
    </row>
    <row r="162" spans="1:38" x14ac:dyDescent="0.2">
      <c r="A162" s="13" t="s">
        <v>21</v>
      </c>
      <c r="B162" s="270">
        <v>0.166666666666728</v>
      </c>
      <c r="C162" s="271"/>
      <c r="D162" s="272"/>
      <c r="E162" s="249">
        <v>112.5</v>
      </c>
      <c r="F162" s="250"/>
      <c r="G162" s="251"/>
      <c r="H162" s="39">
        <v>19052</v>
      </c>
      <c r="I162" s="44">
        <v>18672.696399999997</v>
      </c>
      <c r="J162" s="45">
        <v>0.10083</v>
      </c>
      <c r="K162" s="41">
        <f t="shared" si="68"/>
        <v>18672.797229999996</v>
      </c>
      <c r="L162" s="116">
        <v>16641.149239999999</v>
      </c>
      <c r="M162" s="29">
        <f t="shared" si="57"/>
        <v>379.20277000000351</v>
      </c>
      <c r="N162" s="81">
        <f t="shared" si="58"/>
        <v>1.990356760445116E-2</v>
      </c>
      <c r="O162" s="107">
        <f t="shared" si="69"/>
        <v>31</v>
      </c>
      <c r="P162" s="197">
        <f t="shared" si="70"/>
        <v>0.15661596093902588</v>
      </c>
      <c r="Q162" s="98">
        <f t="shared" si="71"/>
        <v>64.569140072721396</v>
      </c>
      <c r="R162" s="197">
        <f t="shared" si="72"/>
        <v>0.32621154579018791</v>
      </c>
      <c r="S162" s="208">
        <f t="shared" si="73"/>
        <v>95.569140072721396</v>
      </c>
      <c r="T162" s="213">
        <f t="shared" si="59"/>
        <v>18737.366370072719</v>
      </c>
      <c r="U162" s="84">
        <f t="shared" si="74"/>
        <v>9.1769999999999996</v>
      </c>
      <c r="V162" s="199">
        <f t="shared" si="75"/>
        <v>4.6363376565723882E-2</v>
      </c>
      <c r="W162" s="86">
        <f t="shared" si="76"/>
        <v>93.190263178470872</v>
      </c>
      <c r="X162" s="199">
        <f t="shared" si="77"/>
        <v>0.47080911670506242</v>
      </c>
      <c r="Y162" s="216">
        <f t="shared" si="78"/>
        <v>102.36726317847086</v>
      </c>
      <c r="Z162" s="98">
        <f t="shared" si="79"/>
        <v>197.93640325119225</v>
      </c>
      <c r="AA162" s="83">
        <f t="shared" si="60"/>
        <v>1.0389271638210804E-2</v>
      </c>
      <c r="AB162" s="51">
        <f t="shared" si="61"/>
        <v>181.26636674881127</v>
      </c>
      <c r="AC162" s="30">
        <f t="shared" si="62"/>
        <v>9.5142959662403558E-3</v>
      </c>
      <c r="AD162" s="32">
        <f t="shared" si="63"/>
        <v>0.99152660075259713</v>
      </c>
      <c r="AE162" s="130">
        <f t="shared" si="64"/>
        <v>0.97178643650940877</v>
      </c>
      <c r="AF162" s="141">
        <f t="shared" si="65"/>
        <v>264.50694317371648</v>
      </c>
      <c r="AG162" s="48">
        <f t="shared" si="80"/>
        <v>-264.50694317371648</v>
      </c>
      <c r="AH162" s="140">
        <f t="shared" si="81"/>
        <v>1.3883421329714283</v>
      </c>
      <c r="AI162" s="173">
        <f t="shared" si="82"/>
        <v>1.3883421329714284E-2</v>
      </c>
      <c r="AJ162" s="170">
        <f t="shared" si="83"/>
        <v>-1.3883421329714284E-2</v>
      </c>
      <c r="AK162" s="137">
        <f t="shared" si="66"/>
        <v>462.44334642490873</v>
      </c>
      <c r="AL162" s="8">
        <f t="shared" si="67"/>
        <v>2.4272692967925086E-2</v>
      </c>
    </row>
    <row r="163" spans="1:38" x14ac:dyDescent="0.2">
      <c r="A163" s="13" t="s">
        <v>21</v>
      </c>
      <c r="B163" s="270">
        <v>0.20833333333332901</v>
      </c>
      <c r="C163" s="271"/>
      <c r="D163" s="272"/>
      <c r="E163" s="249">
        <v>112.5</v>
      </c>
      <c r="F163" s="250"/>
      <c r="G163" s="251"/>
      <c r="H163" s="39">
        <v>18414</v>
      </c>
      <c r="I163" s="44">
        <v>18077.770400000001</v>
      </c>
      <c r="J163" s="45">
        <v>0.10083</v>
      </c>
      <c r="K163" s="41">
        <f t="shared" si="68"/>
        <v>18077.871230000001</v>
      </c>
      <c r="L163" s="116">
        <v>16678.451520000002</v>
      </c>
      <c r="M163" s="29">
        <f t="shared" si="57"/>
        <v>336.12876999999935</v>
      </c>
      <c r="N163" s="81">
        <f t="shared" si="58"/>
        <v>1.8253979037688679E-2</v>
      </c>
      <c r="O163" s="107">
        <f t="shared" si="69"/>
        <v>31</v>
      </c>
      <c r="P163" s="197">
        <f t="shared" si="70"/>
        <v>0.16487190680508232</v>
      </c>
      <c r="Q163" s="98">
        <f t="shared" si="71"/>
        <v>60.520264483048464</v>
      </c>
      <c r="R163" s="197">
        <f t="shared" si="72"/>
        <v>0.32187391631187418</v>
      </c>
      <c r="S163" s="208">
        <f t="shared" si="73"/>
        <v>91.520264483048464</v>
      </c>
      <c r="T163" s="213">
        <f t="shared" si="59"/>
        <v>18138.39149448305</v>
      </c>
      <c r="U163" s="84">
        <f t="shared" si="74"/>
        <v>9.1769999999999996</v>
      </c>
      <c r="V163" s="199">
        <f t="shared" si="75"/>
        <v>4.8807402862910979E-2</v>
      </c>
      <c r="W163" s="86">
        <f t="shared" si="76"/>
        <v>87.327491224116073</v>
      </c>
      <c r="X163" s="199">
        <f t="shared" si="77"/>
        <v>0.46444677402013257</v>
      </c>
      <c r="Y163" s="216">
        <f t="shared" si="78"/>
        <v>96.504491224116066</v>
      </c>
      <c r="Z163" s="98">
        <f t="shared" si="79"/>
        <v>188.02475570716453</v>
      </c>
      <c r="AA163" s="83">
        <f t="shared" si="60"/>
        <v>1.0210967508806588E-2</v>
      </c>
      <c r="AB163" s="51">
        <f t="shared" si="61"/>
        <v>148.10401429283482</v>
      </c>
      <c r="AC163" s="30">
        <f t="shared" si="62"/>
        <v>8.0430115288820901E-3</v>
      </c>
      <c r="AD163" s="32">
        <f t="shared" si="63"/>
        <v>0.99152660075259713</v>
      </c>
      <c r="AE163" s="130">
        <f t="shared" si="64"/>
        <v>0.97342186564016064</v>
      </c>
      <c r="AF163" s="141">
        <f t="shared" si="65"/>
        <v>255.86020279552048</v>
      </c>
      <c r="AG163" s="48">
        <f t="shared" si="80"/>
        <v>-255.86020279552048</v>
      </c>
      <c r="AH163" s="140">
        <f t="shared" si="81"/>
        <v>1.3894873617656158</v>
      </c>
      <c r="AI163" s="173">
        <f t="shared" si="82"/>
        <v>1.3894873617656157E-2</v>
      </c>
      <c r="AJ163" s="170">
        <f t="shared" si="83"/>
        <v>-1.3894873617656157E-2</v>
      </c>
      <c r="AK163" s="137">
        <f t="shared" si="66"/>
        <v>443.88495850268498</v>
      </c>
      <c r="AL163" s="8">
        <f t="shared" si="67"/>
        <v>2.4105841126462746E-2</v>
      </c>
    </row>
    <row r="164" spans="1:38" x14ac:dyDescent="0.2">
      <c r="A164" s="13" t="s">
        <v>21</v>
      </c>
      <c r="B164" s="270">
        <v>0.25000000000002798</v>
      </c>
      <c r="C164" s="271"/>
      <c r="D164" s="272"/>
      <c r="E164" s="249">
        <v>112.5</v>
      </c>
      <c r="F164" s="250"/>
      <c r="G164" s="251"/>
      <c r="H164" s="39">
        <v>18392</v>
      </c>
      <c r="I164" s="44">
        <v>18047.309999999998</v>
      </c>
      <c r="J164" s="45">
        <v>0.10083</v>
      </c>
      <c r="K164" s="41">
        <f t="shared" si="68"/>
        <v>18047.410829999997</v>
      </c>
      <c r="L164" s="116">
        <v>16765.129820000002</v>
      </c>
      <c r="M164" s="29">
        <f t="shared" si="57"/>
        <v>344.58917000000292</v>
      </c>
      <c r="N164" s="81">
        <f t="shared" si="58"/>
        <v>1.8735818290561271E-2</v>
      </c>
      <c r="O164" s="107">
        <f t="shared" si="69"/>
        <v>31</v>
      </c>
      <c r="P164" s="197">
        <f t="shared" si="70"/>
        <v>0.16531044271330134</v>
      </c>
      <c r="Q164" s="98">
        <f t="shared" si="71"/>
        <v>60.316488456815009</v>
      </c>
      <c r="R164" s="197">
        <f t="shared" si="72"/>
        <v>0.32164340031315541</v>
      </c>
      <c r="S164" s="208">
        <f t="shared" si="73"/>
        <v>91.316488456815009</v>
      </c>
      <c r="T164" s="213">
        <f t="shared" si="59"/>
        <v>18107.727318456811</v>
      </c>
      <c r="U164" s="84">
        <f t="shared" si="74"/>
        <v>9.1769999999999996</v>
      </c>
      <c r="V164" s="199">
        <f t="shared" si="75"/>
        <v>4.8937223638063423E-2</v>
      </c>
      <c r="W164" s="86">
        <f t="shared" si="76"/>
        <v>87.032474762359513</v>
      </c>
      <c r="X164" s="199">
        <f t="shared" si="77"/>
        <v>0.46410893333547987</v>
      </c>
      <c r="Y164" s="216">
        <f t="shared" si="78"/>
        <v>96.20947476235952</v>
      </c>
      <c r="Z164" s="98">
        <f t="shared" si="79"/>
        <v>187.52596321917451</v>
      </c>
      <c r="AA164" s="83">
        <f t="shared" si="60"/>
        <v>1.0196061506044721E-2</v>
      </c>
      <c r="AB164" s="51">
        <f t="shared" si="61"/>
        <v>157.06320678082841</v>
      </c>
      <c r="AC164" s="30">
        <f t="shared" si="62"/>
        <v>8.5397567845165515E-3</v>
      </c>
      <c r="AD164" s="32">
        <f t="shared" si="63"/>
        <v>0.99152660075259713</v>
      </c>
      <c r="AE164" s="130">
        <f t="shared" si="64"/>
        <v>0.97294410270924048</v>
      </c>
      <c r="AF164" s="141">
        <f t="shared" si="65"/>
        <v>255.49296478785203</v>
      </c>
      <c r="AG164" s="48">
        <f t="shared" si="80"/>
        <v>-255.49296478785203</v>
      </c>
      <c r="AH164" s="140">
        <f t="shared" si="81"/>
        <v>1.3891527011083733</v>
      </c>
      <c r="AI164" s="173">
        <f t="shared" si="82"/>
        <v>1.3891527011083734E-2</v>
      </c>
      <c r="AJ164" s="170">
        <f t="shared" si="83"/>
        <v>-1.3891527011083734E-2</v>
      </c>
      <c r="AK164" s="137">
        <f t="shared" si="66"/>
        <v>443.01892800702655</v>
      </c>
      <c r="AL164" s="8">
        <f t="shared" si="67"/>
        <v>2.4087588517128455E-2</v>
      </c>
    </row>
    <row r="165" spans="1:38" x14ac:dyDescent="0.2">
      <c r="A165" s="13" t="s">
        <v>21</v>
      </c>
      <c r="B165" s="270">
        <v>0.29166666666672802</v>
      </c>
      <c r="C165" s="271"/>
      <c r="D165" s="272"/>
      <c r="E165" s="249">
        <v>112.5</v>
      </c>
      <c r="F165" s="250"/>
      <c r="G165" s="251"/>
      <c r="H165" s="39">
        <v>19140</v>
      </c>
      <c r="I165" s="44">
        <v>18787.821400000001</v>
      </c>
      <c r="J165" s="45">
        <v>0.10083</v>
      </c>
      <c r="K165" s="41">
        <f t="shared" si="68"/>
        <v>18787.92223</v>
      </c>
      <c r="L165" s="116">
        <v>17144.256440000001</v>
      </c>
      <c r="M165" s="29">
        <f t="shared" si="57"/>
        <v>352.07776999999987</v>
      </c>
      <c r="N165" s="81">
        <f t="shared" si="58"/>
        <v>1.8394867816091946E-2</v>
      </c>
      <c r="O165" s="107">
        <f t="shared" si="69"/>
        <v>31</v>
      </c>
      <c r="P165" s="197">
        <f t="shared" si="70"/>
        <v>0.1550839748363049</v>
      </c>
      <c r="Q165" s="98">
        <f t="shared" si="71"/>
        <v>65.367781800097788</v>
      </c>
      <c r="R165" s="197">
        <f t="shared" si="72"/>
        <v>0.32701598154165917</v>
      </c>
      <c r="S165" s="208">
        <f t="shared" si="73"/>
        <v>96.367781800097788</v>
      </c>
      <c r="T165" s="213">
        <f t="shared" si="59"/>
        <v>18853.290011800098</v>
      </c>
      <c r="U165" s="84">
        <f t="shared" si="74"/>
        <v>9.1769999999999996</v>
      </c>
      <c r="V165" s="199">
        <f t="shared" si="75"/>
        <v>4.5909859260411939E-2</v>
      </c>
      <c r="W165" s="86">
        <f t="shared" si="76"/>
        <v>94.346922244251687</v>
      </c>
      <c r="X165" s="199">
        <f t="shared" si="77"/>
        <v>0.47199018436162399</v>
      </c>
      <c r="Y165" s="216">
        <f t="shared" si="78"/>
        <v>103.52392224425168</v>
      </c>
      <c r="Z165" s="98">
        <f t="shared" si="79"/>
        <v>199.89170404434947</v>
      </c>
      <c r="AA165" s="83">
        <f t="shared" si="60"/>
        <v>1.0443662698241873E-2</v>
      </c>
      <c r="AB165" s="51">
        <f t="shared" si="61"/>
        <v>152.18606595565041</v>
      </c>
      <c r="AC165" s="30">
        <f t="shared" si="62"/>
        <v>7.9512051178500728E-3</v>
      </c>
      <c r="AD165" s="32">
        <f t="shared" si="63"/>
        <v>0.99152660075259713</v>
      </c>
      <c r="AE165" s="130">
        <f t="shared" si="64"/>
        <v>0.9732823766086155</v>
      </c>
      <c r="AF165" s="141">
        <f t="shared" si="65"/>
        <v>265.92917798299737</v>
      </c>
      <c r="AG165" s="48">
        <f t="shared" si="80"/>
        <v>-265.92917798299737</v>
      </c>
      <c r="AH165" s="140">
        <f t="shared" si="81"/>
        <v>1.38938964463426</v>
      </c>
      <c r="AI165" s="173">
        <f t="shared" si="82"/>
        <v>1.3893896446342599E-2</v>
      </c>
      <c r="AJ165" s="170">
        <f t="shared" si="83"/>
        <v>-1.3893896446342599E-2</v>
      </c>
      <c r="AK165" s="137">
        <f t="shared" si="66"/>
        <v>465.82088202734684</v>
      </c>
      <c r="AL165" s="8">
        <f t="shared" si="67"/>
        <v>2.4337559144584475E-2</v>
      </c>
    </row>
    <row r="166" spans="1:38" x14ac:dyDescent="0.2">
      <c r="A166" s="13" t="s">
        <v>21</v>
      </c>
      <c r="B166" s="270">
        <v>0.33333333333332898</v>
      </c>
      <c r="C166" s="271"/>
      <c r="D166" s="272"/>
      <c r="E166" s="249">
        <v>112.5</v>
      </c>
      <c r="F166" s="250"/>
      <c r="G166" s="251"/>
      <c r="H166" s="39">
        <v>20174</v>
      </c>
      <c r="I166" s="44">
        <v>19787.519800000002</v>
      </c>
      <c r="J166" s="45">
        <v>0.10083</v>
      </c>
      <c r="K166" s="41">
        <f t="shared" si="68"/>
        <v>19787.620630000001</v>
      </c>
      <c r="L166" s="116">
        <v>17842.935079999999</v>
      </c>
      <c r="M166" s="29">
        <f t="shared" si="57"/>
        <v>386.37936999999874</v>
      </c>
      <c r="N166" s="81">
        <f t="shared" si="58"/>
        <v>1.9152343114900303E-2</v>
      </c>
      <c r="O166" s="107">
        <f t="shared" si="69"/>
        <v>31</v>
      </c>
      <c r="P166" s="197">
        <f t="shared" si="70"/>
        <v>0.14260791558530655</v>
      </c>
      <c r="Q166" s="98">
        <f t="shared" si="71"/>
        <v>72.509246332741043</v>
      </c>
      <c r="R166" s="197">
        <f t="shared" si="72"/>
        <v>0.33356104774753981</v>
      </c>
      <c r="S166" s="208">
        <f t="shared" si="73"/>
        <v>103.50924633274104</v>
      </c>
      <c r="T166" s="213">
        <f t="shared" si="59"/>
        <v>19860.129876332743</v>
      </c>
      <c r="U166" s="84">
        <f t="shared" si="74"/>
        <v>9.1769999999999996</v>
      </c>
      <c r="V166" s="199">
        <f t="shared" si="75"/>
        <v>4.2216543268592206E-2</v>
      </c>
      <c r="W166" s="86">
        <f t="shared" si="76"/>
        <v>104.69299150806536</v>
      </c>
      <c r="X166" s="199">
        <f t="shared" si="77"/>
        <v>0.48161449339856138</v>
      </c>
      <c r="Y166" s="216">
        <f t="shared" si="78"/>
        <v>113.86999150806537</v>
      </c>
      <c r="Z166" s="98">
        <f t="shared" si="79"/>
        <v>217.37923784080641</v>
      </c>
      <c r="AA166" s="83">
        <f t="shared" si="60"/>
        <v>1.077521749979213E-2</v>
      </c>
      <c r="AB166" s="51">
        <f t="shared" si="61"/>
        <v>169.00013215919233</v>
      </c>
      <c r="AC166" s="30">
        <f t="shared" si="62"/>
        <v>8.3771256151081754E-3</v>
      </c>
      <c r="AD166" s="32">
        <f t="shared" si="63"/>
        <v>0.99152660075259713</v>
      </c>
      <c r="AE166" s="130">
        <f t="shared" si="64"/>
        <v>0.97253158742037837</v>
      </c>
      <c r="AF166" s="141">
        <f t="shared" si="65"/>
        <v>280.18938545083574</v>
      </c>
      <c r="AG166" s="48">
        <f t="shared" si="80"/>
        <v>-280.18938545083574</v>
      </c>
      <c r="AH166" s="140">
        <f t="shared" si="81"/>
        <v>1.3888638120890044</v>
      </c>
      <c r="AI166" s="173">
        <f t="shared" si="82"/>
        <v>1.3888638120890045E-2</v>
      </c>
      <c r="AJ166" s="170">
        <f t="shared" si="83"/>
        <v>-1.3888638120890045E-2</v>
      </c>
      <c r="AK166" s="137">
        <f t="shared" si="66"/>
        <v>497.56862329164215</v>
      </c>
      <c r="AL166" s="8">
        <f t="shared" si="67"/>
        <v>2.4663855620682174E-2</v>
      </c>
    </row>
    <row r="167" spans="1:38" x14ac:dyDescent="0.2">
      <c r="A167" s="13" t="s">
        <v>21</v>
      </c>
      <c r="B167" s="270">
        <v>0.37500000000002798</v>
      </c>
      <c r="C167" s="271"/>
      <c r="D167" s="272"/>
      <c r="E167" s="249">
        <v>112.5</v>
      </c>
      <c r="F167" s="250"/>
      <c r="G167" s="251"/>
      <c r="H167" s="39">
        <v>21428</v>
      </c>
      <c r="I167" s="44">
        <v>20990.315999999999</v>
      </c>
      <c r="J167" s="45">
        <v>0.10083</v>
      </c>
      <c r="K167" s="41">
        <f t="shared" si="68"/>
        <v>20990.416829999998</v>
      </c>
      <c r="L167" s="116">
        <v>18603.763460000002</v>
      </c>
      <c r="M167" s="29">
        <f t="shared" si="57"/>
        <v>437.5831700000017</v>
      </c>
      <c r="N167" s="81">
        <f t="shared" si="58"/>
        <v>2.0421092495799969E-2</v>
      </c>
      <c r="O167" s="107">
        <f t="shared" si="69"/>
        <v>31</v>
      </c>
      <c r="P167" s="197">
        <f t="shared" si="70"/>
        <v>0.12936672877706615</v>
      </c>
      <c r="Q167" s="98">
        <f t="shared" si="71"/>
        <v>81.592147906879092</v>
      </c>
      <c r="R167" s="197">
        <f t="shared" si="72"/>
        <v>0.34049384737443528</v>
      </c>
      <c r="S167" s="208">
        <f t="shared" si="73"/>
        <v>112.59214790687909</v>
      </c>
      <c r="T167" s="213">
        <f t="shared" si="59"/>
        <v>21072.008977906877</v>
      </c>
      <c r="U167" s="84">
        <f t="shared" si="74"/>
        <v>9.1769999999999996</v>
      </c>
      <c r="V167" s="199">
        <f t="shared" si="75"/>
        <v>3.8296724838294709E-2</v>
      </c>
      <c r="W167" s="86">
        <f t="shared" si="76"/>
        <v>117.85969865243509</v>
      </c>
      <c r="X167" s="199">
        <f t="shared" si="77"/>
        <v>0.49184269901020383</v>
      </c>
      <c r="Y167" s="216">
        <f t="shared" si="78"/>
        <v>127.03669865243509</v>
      </c>
      <c r="Z167" s="98">
        <f t="shared" si="79"/>
        <v>239.62884655931418</v>
      </c>
      <c r="AA167" s="83">
        <f t="shared" si="60"/>
        <v>1.1182977718840498E-2</v>
      </c>
      <c r="AB167" s="51">
        <f t="shared" si="61"/>
        <v>197.95432344068752</v>
      </c>
      <c r="AC167" s="30">
        <f t="shared" si="62"/>
        <v>9.2381147769594694E-3</v>
      </c>
      <c r="AD167" s="32">
        <f t="shared" si="63"/>
        <v>0.99152660075259713</v>
      </c>
      <c r="AE167" s="130">
        <f t="shared" si="64"/>
        <v>0.97127387867289761</v>
      </c>
      <c r="AF167" s="141">
        <f t="shared" si="65"/>
        <v>297.41708516867703</v>
      </c>
      <c r="AG167" s="48">
        <f t="shared" si="80"/>
        <v>-297.41708516867703</v>
      </c>
      <c r="AH167" s="140">
        <f t="shared" si="81"/>
        <v>1.3879834103447688</v>
      </c>
      <c r="AI167" s="173">
        <f t="shared" si="82"/>
        <v>1.3879834103447689E-2</v>
      </c>
      <c r="AJ167" s="170">
        <f t="shared" si="83"/>
        <v>-1.3879834103447689E-2</v>
      </c>
      <c r="AK167" s="137">
        <f t="shared" si="66"/>
        <v>537.04593172799127</v>
      </c>
      <c r="AL167" s="8">
        <f t="shared" si="67"/>
        <v>2.5062811822288186E-2</v>
      </c>
    </row>
    <row r="168" spans="1:38" x14ac:dyDescent="0.2">
      <c r="A168" s="13" t="s">
        <v>21</v>
      </c>
      <c r="B168" s="270">
        <v>0.41666666666672802</v>
      </c>
      <c r="C168" s="271"/>
      <c r="D168" s="272"/>
      <c r="E168" s="249">
        <v>112.5</v>
      </c>
      <c r="F168" s="250"/>
      <c r="G168" s="251"/>
      <c r="H168" s="39">
        <v>22550</v>
      </c>
      <c r="I168" s="44">
        <v>22093.641</v>
      </c>
      <c r="J168" s="45">
        <v>9.8360000000000003E-2</v>
      </c>
      <c r="K168" s="41">
        <f t="shared" si="68"/>
        <v>22093.73936</v>
      </c>
      <c r="L168" s="116">
        <v>19320.34794</v>
      </c>
      <c r="M168" s="29">
        <f t="shared" si="57"/>
        <v>456.26064000000042</v>
      </c>
      <c r="N168" s="81">
        <f t="shared" si="58"/>
        <v>2.0233287804878066E-2</v>
      </c>
      <c r="O168" s="107">
        <f t="shared" si="69"/>
        <v>31</v>
      </c>
      <c r="P168" s="197">
        <f t="shared" si="70"/>
        <v>0.11868268228010465</v>
      </c>
      <c r="Q168" s="98">
        <f t="shared" si="71"/>
        <v>90.39505905696538</v>
      </c>
      <c r="R168" s="197">
        <f t="shared" si="72"/>
        <v>0.3460750991531974</v>
      </c>
      <c r="S168" s="208">
        <f t="shared" si="73"/>
        <v>121.39505905696538</v>
      </c>
      <c r="T168" s="213">
        <f t="shared" si="59"/>
        <v>22184.134419056965</v>
      </c>
      <c r="U168" s="84">
        <f t="shared" si="74"/>
        <v>9.1769999999999996</v>
      </c>
      <c r="V168" s="199">
        <f t="shared" si="75"/>
        <v>3.5133902428532912E-2</v>
      </c>
      <c r="W168" s="86">
        <f t="shared" si="76"/>
        <v>130.62864355975231</v>
      </c>
      <c r="X168" s="199">
        <f t="shared" si="77"/>
        <v>0.5001083161381652</v>
      </c>
      <c r="Y168" s="216">
        <f t="shared" si="78"/>
        <v>139.8056435597523</v>
      </c>
      <c r="Z168" s="98">
        <f t="shared" si="79"/>
        <v>261.20070261671765</v>
      </c>
      <c r="AA168" s="83">
        <f t="shared" si="60"/>
        <v>1.1583179716927612E-2</v>
      </c>
      <c r="AB168" s="51">
        <f t="shared" si="61"/>
        <v>195.05993738328277</v>
      </c>
      <c r="AC168" s="30">
        <f t="shared" si="62"/>
        <v>8.650108087950456E-3</v>
      </c>
      <c r="AD168" s="32">
        <f t="shared" si="63"/>
        <v>0.99152660075259713</v>
      </c>
      <c r="AE168" s="130">
        <f t="shared" si="64"/>
        <v>0.9714604327706523</v>
      </c>
      <c r="AF168" s="141">
        <f t="shared" si="65"/>
        <v>313.01969850731979</v>
      </c>
      <c r="AG168" s="48">
        <f t="shared" si="80"/>
        <v>-313.01969850731979</v>
      </c>
      <c r="AH168" s="140">
        <f t="shared" si="81"/>
        <v>1.3881139623384469</v>
      </c>
      <c r="AI168" s="173">
        <f t="shared" si="82"/>
        <v>1.3881139623384468E-2</v>
      </c>
      <c r="AJ168" s="170">
        <f t="shared" si="83"/>
        <v>-1.3881139623384468E-2</v>
      </c>
      <c r="AK168" s="137">
        <f t="shared" si="66"/>
        <v>574.22040112403738</v>
      </c>
      <c r="AL168" s="8">
        <f t="shared" si="67"/>
        <v>2.546431934031208E-2</v>
      </c>
    </row>
    <row r="169" spans="1:38" x14ac:dyDescent="0.2">
      <c r="A169" s="13" t="s">
        <v>21</v>
      </c>
      <c r="B169" s="270">
        <v>0.45833333333332898</v>
      </c>
      <c r="C169" s="271"/>
      <c r="D169" s="272"/>
      <c r="E169" s="249">
        <v>112.5</v>
      </c>
      <c r="F169" s="250"/>
      <c r="G169" s="251"/>
      <c r="H169" s="39">
        <v>23232</v>
      </c>
      <c r="I169" s="44">
        <v>22755.341</v>
      </c>
      <c r="J169" s="45">
        <v>8.7529999999999997E-2</v>
      </c>
      <c r="K169" s="41">
        <f t="shared" si="68"/>
        <v>22755.428530000001</v>
      </c>
      <c r="L169" s="116">
        <v>19671.286500000002</v>
      </c>
      <c r="M169" s="29">
        <f t="shared" si="57"/>
        <v>476.57146999999895</v>
      </c>
      <c r="N169" s="81">
        <f t="shared" si="58"/>
        <v>2.0513579115013728E-2</v>
      </c>
      <c r="O169" s="107">
        <f t="shared" si="69"/>
        <v>31</v>
      </c>
      <c r="P169" s="197">
        <f t="shared" si="70"/>
        <v>0.11286199846515643</v>
      </c>
      <c r="Q169" s="98">
        <f t="shared" si="71"/>
        <v>95.890653256284807</v>
      </c>
      <c r="R169" s="197">
        <f t="shared" si="72"/>
        <v>0.34911002453656981</v>
      </c>
      <c r="S169" s="208">
        <f t="shared" si="73"/>
        <v>126.89065325628481</v>
      </c>
      <c r="T169" s="213">
        <f t="shared" si="59"/>
        <v>22851.319183256284</v>
      </c>
      <c r="U169" s="84">
        <f t="shared" si="74"/>
        <v>9.1769999999999996</v>
      </c>
      <c r="V169" s="199">
        <f t="shared" si="75"/>
        <v>3.3410792255314216E-2</v>
      </c>
      <c r="W169" s="86">
        <f t="shared" si="76"/>
        <v>138.60407346819403</v>
      </c>
      <c r="X169" s="199">
        <f t="shared" si="77"/>
        <v>0.50461718474295947</v>
      </c>
      <c r="Y169" s="216">
        <f t="shared" si="78"/>
        <v>147.78107346819402</v>
      </c>
      <c r="Z169" s="98">
        <f t="shared" si="79"/>
        <v>274.67172672447884</v>
      </c>
      <c r="AA169" s="83">
        <f t="shared" si="60"/>
        <v>1.1822990991928324E-2</v>
      </c>
      <c r="AB169" s="51">
        <f t="shared" si="61"/>
        <v>201.89974327552011</v>
      </c>
      <c r="AC169" s="30">
        <f t="shared" si="62"/>
        <v>8.6905881230854038E-3</v>
      </c>
      <c r="AD169" s="32">
        <f t="shared" si="63"/>
        <v>0.99152660075259713</v>
      </c>
      <c r="AE169" s="130">
        <f t="shared" si="64"/>
        <v>0.97118310566013277</v>
      </c>
      <c r="AF169" s="141">
        <f t="shared" si="65"/>
        <v>322.44154915128996</v>
      </c>
      <c r="AG169" s="48">
        <f t="shared" si="80"/>
        <v>-322.44154915128996</v>
      </c>
      <c r="AH169" s="140">
        <f t="shared" si="81"/>
        <v>1.3879198913192579</v>
      </c>
      <c r="AI169" s="173">
        <f t="shared" si="82"/>
        <v>1.3879198913192579E-2</v>
      </c>
      <c r="AJ169" s="170">
        <f t="shared" si="83"/>
        <v>-1.3879198913192579E-2</v>
      </c>
      <c r="AK169" s="137">
        <f t="shared" si="66"/>
        <v>597.11327587576875</v>
      </c>
      <c r="AL169" s="8">
        <f t="shared" si="67"/>
        <v>2.5702189905120899E-2</v>
      </c>
    </row>
    <row r="170" spans="1:38" x14ac:dyDescent="0.2">
      <c r="A170" s="13" t="s">
        <v>21</v>
      </c>
      <c r="B170" s="270">
        <v>0.50000000000002798</v>
      </c>
      <c r="C170" s="271"/>
      <c r="D170" s="272"/>
      <c r="E170" s="249">
        <v>112.5</v>
      </c>
      <c r="F170" s="250"/>
      <c r="G170" s="251"/>
      <c r="H170" s="39">
        <v>23100</v>
      </c>
      <c r="I170" s="44">
        <v>22623.32</v>
      </c>
      <c r="J170" s="45">
        <v>8.6400000000000005E-2</v>
      </c>
      <c r="K170" s="41">
        <f t="shared" si="68"/>
        <v>22623.4064</v>
      </c>
      <c r="L170" s="116">
        <v>19478.243759999998</v>
      </c>
      <c r="M170" s="29">
        <f t="shared" si="57"/>
        <v>476.59360000000015</v>
      </c>
      <c r="N170" s="81">
        <f t="shared" si="58"/>
        <v>2.0631757575757581E-2</v>
      </c>
      <c r="O170" s="107">
        <f t="shared" si="69"/>
        <v>31</v>
      </c>
      <c r="P170" s="197">
        <f t="shared" si="70"/>
        <v>0.11399071566716876</v>
      </c>
      <c r="Q170" s="98">
        <f t="shared" si="71"/>
        <v>94.781206877696462</v>
      </c>
      <c r="R170" s="197">
        <f t="shared" si="72"/>
        <v>0.34852185818666442</v>
      </c>
      <c r="S170" s="208">
        <f t="shared" si="73"/>
        <v>125.78120687769646</v>
      </c>
      <c r="T170" s="213">
        <f t="shared" si="59"/>
        <v>22718.187606877695</v>
      </c>
      <c r="U170" s="84">
        <f t="shared" si="74"/>
        <v>9.1769999999999996</v>
      </c>
      <c r="V170" s="199">
        <f t="shared" si="75"/>
        <v>3.3744928957342185E-2</v>
      </c>
      <c r="W170" s="86">
        <f t="shared" si="76"/>
        <v>136.99376586466369</v>
      </c>
      <c r="X170" s="199">
        <f t="shared" si="77"/>
        <v>0.5037424971888248</v>
      </c>
      <c r="Y170" s="216">
        <f t="shared" si="78"/>
        <v>146.17076586466368</v>
      </c>
      <c r="Z170" s="98">
        <f t="shared" si="79"/>
        <v>271.95197274236011</v>
      </c>
      <c r="AA170" s="83">
        <f t="shared" si="60"/>
        <v>1.1772812672829442E-2</v>
      </c>
      <c r="AB170" s="51">
        <f t="shared" si="61"/>
        <v>204.64162725764004</v>
      </c>
      <c r="AC170" s="30">
        <f t="shared" si="62"/>
        <v>8.8589449029281408E-3</v>
      </c>
      <c r="AD170" s="32">
        <f t="shared" si="63"/>
        <v>0.99152660075259713</v>
      </c>
      <c r="AE170" s="130">
        <f t="shared" si="64"/>
        <v>0.97106595572892829</v>
      </c>
      <c r="AF170" s="141">
        <f t="shared" si="65"/>
        <v>320.59055936901774</v>
      </c>
      <c r="AG170" s="48">
        <f t="shared" si="80"/>
        <v>-320.59055936901774</v>
      </c>
      <c r="AH170" s="140">
        <f t="shared" si="81"/>
        <v>1.3878379193463972</v>
      </c>
      <c r="AI170" s="173">
        <f t="shared" si="82"/>
        <v>1.3878379193463972E-2</v>
      </c>
      <c r="AJ170" s="170">
        <f t="shared" si="83"/>
        <v>-1.3878379193463972E-2</v>
      </c>
      <c r="AK170" s="137">
        <f t="shared" si="66"/>
        <v>592.5425321113778</v>
      </c>
      <c r="AL170" s="8">
        <f t="shared" si="67"/>
        <v>2.5651191866293412E-2</v>
      </c>
    </row>
    <row r="171" spans="1:38" x14ac:dyDescent="0.2">
      <c r="A171" s="13" t="s">
        <v>21</v>
      </c>
      <c r="B171" s="270">
        <v>0.54166666666672802</v>
      </c>
      <c r="C171" s="271"/>
      <c r="D171" s="272"/>
      <c r="E171" s="249">
        <v>112.5</v>
      </c>
      <c r="F171" s="250"/>
      <c r="G171" s="251"/>
      <c r="H171" s="39">
        <v>23892</v>
      </c>
      <c r="I171" s="44">
        <v>23397.469000000001</v>
      </c>
      <c r="J171" s="45">
        <v>8.6489999999999997E-2</v>
      </c>
      <c r="K171" s="41">
        <f t="shared" si="68"/>
        <v>23397.555490000002</v>
      </c>
      <c r="L171" s="116">
        <v>19126.77706</v>
      </c>
      <c r="M171" s="29">
        <f t="shared" si="57"/>
        <v>494.44450999999754</v>
      </c>
      <c r="N171" s="81">
        <f t="shared" si="58"/>
        <v>2.0694982002343779E-2</v>
      </c>
      <c r="O171" s="107">
        <f t="shared" si="69"/>
        <v>31</v>
      </c>
      <c r="P171" s="197">
        <f t="shared" si="70"/>
        <v>0.10759129568188461</v>
      </c>
      <c r="Q171" s="98">
        <f t="shared" si="71"/>
        <v>101.37881535326466</v>
      </c>
      <c r="R171" s="197">
        <f t="shared" si="72"/>
        <v>0.35185413221136386</v>
      </c>
      <c r="S171" s="208">
        <f t="shared" si="73"/>
        <v>132.37881535326466</v>
      </c>
      <c r="T171" s="213">
        <f t="shared" si="59"/>
        <v>23498.934305353268</v>
      </c>
      <c r="U171" s="84">
        <f t="shared" si="74"/>
        <v>9.1769999999999996</v>
      </c>
      <c r="V171" s="199">
        <f t="shared" si="75"/>
        <v>3.1850494208795321E-2</v>
      </c>
      <c r="W171" s="86">
        <f t="shared" si="76"/>
        <v>146.57158197502633</v>
      </c>
      <c r="X171" s="199">
        <f t="shared" si="77"/>
        <v>0.50870407789795635</v>
      </c>
      <c r="Y171" s="216">
        <f t="shared" si="78"/>
        <v>155.74858197502633</v>
      </c>
      <c r="Z171" s="98">
        <f t="shared" si="79"/>
        <v>288.12739732829095</v>
      </c>
      <c r="AA171" s="83">
        <f t="shared" si="60"/>
        <v>1.2059576315431565E-2</v>
      </c>
      <c r="AB171" s="51">
        <f t="shared" si="61"/>
        <v>206.31711267170658</v>
      </c>
      <c r="AC171" s="30">
        <f t="shared" si="62"/>
        <v>8.6354056869122134E-3</v>
      </c>
      <c r="AD171" s="32">
        <f t="shared" si="63"/>
        <v>0.99152660075259713</v>
      </c>
      <c r="AE171" s="130">
        <f t="shared" si="64"/>
        <v>0.97100338622904192</v>
      </c>
      <c r="AF171" s="141">
        <f t="shared" si="65"/>
        <v>331.5717760191767</v>
      </c>
      <c r="AG171" s="48">
        <f t="shared" si="80"/>
        <v>-331.5717760191767</v>
      </c>
      <c r="AH171" s="140">
        <f t="shared" si="81"/>
        <v>1.3877941403782716</v>
      </c>
      <c r="AI171" s="173">
        <f t="shared" si="82"/>
        <v>1.3877941403782717E-2</v>
      </c>
      <c r="AJ171" s="170">
        <f t="shared" si="83"/>
        <v>-1.3877941403782717E-2</v>
      </c>
      <c r="AK171" s="137">
        <f t="shared" si="66"/>
        <v>619.69917334746765</v>
      </c>
      <c r="AL171" s="8">
        <f t="shared" si="67"/>
        <v>2.5937517719214282E-2</v>
      </c>
    </row>
    <row r="172" spans="1:38" x14ac:dyDescent="0.2">
      <c r="A172" s="13" t="s">
        <v>21</v>
      </c>
      <c r="B172" s="270">
        <v>0.58333333333332904</v>
      </c>
      <c r="C172" s="271"/>
      <c r="D172" s="272"/>
      <c r="E172" s="249">
        <v>112.5</v>
      </c>
      <c r="F172" s="250"/>
      <c r="G172" s="251"/>
      <c r="H172" s="39">
        <v>24046</v>
      </c>
      <c r="I172" s="44">
        <v>23551.631000000001</v>
      </c>
      <c r="J172" s="45">
        <v>8.6430000000000007E-2</v>
      </c>
      <c r="K172" s="41">
        <f t="shared" si="68"/>
        <v>23551.717430000001</v>
      </c>
      <c r="L172" s="116">
        <v>19154.640679999997</v>
      </c>
      <c r="M172" s="29">
        <f t="shared" si="57"/>
        <v>494.2825699999994</v>
      </c>
      <c r="N172" s="81">
        <f t="shared" si="58"/>
        <v>2.0555708641769917E-2</v>
      </c>
      <c r="O172" s="107">
        <f t="shared" si="69"/>
        <v>31</v>
      </c>
      <c r="P172" s="197">
        <f t="shared" si="70"/>
        <v>0.10637786854967403</v>
      </c>
      <c r="Q172" s="98">
        <f t="shared" si="71"/>
        <v>102.71914701899367</v>
      </c>
      <c r="R172" s="197">
        <f t="shared" si="72"/>
        <v>0.35248528771358545</v>
      </c>
      <c r="S172" s="208">
        <f t="shared" si="73"/>
        <v>133.71914701899368</v>
      </c>
      <c r="T172" s="213">
        <f t="shared" si="59"/>
        <v>23654.436577018994</v>
      </c>
      <c r="U172" s="84">
        <f t="shared" si="74"/>
        <v>9.1769999999999996</v>
      </c>
      <c r="V172" s="199">
        <f t="shared" si="75"/>
        <v>3.1491280634850273E-2</v>
      </c>
      <c r="W172" s="86">
        <f t="shared" si="76"/>
        <v>148.51785123689632</v>
      </c>
      <c r="X172" s="199">
        <f t="shared" si="77"/>
        <v>0.50964556310189035</v>
      </c>
      <c r="Y172" s="216">
        <f t="shared" si="78"/>
        <v>157.69485123689631</v>
      </c>
      <c r="Z172" s="98">
        <f t="shared" si="79"/>
        <v>291.41399825588996</v>
      </c>
      <c r="AA172" s="83">
        <f t="shared" si="60"/>
        <v>1.2119021802207849E-2</v>
      </c>
      <c r="AB172" s="51">
        <f t="shared" si="61"/>
        <v>202.86857174410943</v>
      </c>
      <c r="AC172" s="30">
        <f t="shared" si="62"/>
        <v>8.4366868395620662E-3</v>
      </c>
      <c r="AD172" s="32">
        <f t="shared" si="63"/>
        <v>0.99152660075259713</v>
      </c>
      <c r="AE172" s="130">
        <f t="shared" si="64"/>
        <v>0.97114150493260798</v>
      </c>
      <c r="AF172" s="141">
        <f t="shared" si="65"/>
        <v>333.73221742605006</v>
      </c>
      <c r="AG172" s="48">
        <f t="shared" si="80"/>
        <v>-333.73221742605006</v>
      </c>
      <c r="AH172" s="140">
        <f t="shared" si="81"/>
        <v>1.387890781943151</v>
      </c>
      <c r="AI172" s="173">
        <f t="shared" si="82"/>
        <v>1.387890781943151E-2</v>
      </c>
      <c r="AJ172" s="170">
        <f t="shared" si="83"/>
        <v>-1.387890781943151E-2</v>
      </c>
      <c r="AK172" s="137">
        <f t="shared" si="66"/>
        <v>625.14621568194002</v>
      </c>
      <c r="AL172" s="8">
        <f t="shared" si="67"/>
        <v>2.5997929621639358E-2</v>
      </c>
    </row>
    <row r="173" spans="1:38" x14ac:dyDescent="0.2">
      <c r="A173" s="13" t="s">
        <v>21</v>
      </c>
      <c r="B173" s="270">
        <v>0.62500000000002798</v>
      </c>
      <c r="C173" s="271"/>
      <c r="D173" s="272"/>
      <c r="E173" s="249">
        <v>112.5</v>
      </c>
      <c r="F173" s="250"/>
      <c r="G173" s="251"/>
      <c r="H173" s="39">
        <v>22880</v>
      </c>
      <c r="I173" s="44">
        <v>22448.977999999999</v>
      </c>
      <c r="J173" s="45">
        <v>8.6679999999999993E-2</v>
      </c>
      <c r="K173" s="41">
        <f t="shared" si="68"/>
        <v>22449.064679999999</v>
      </c>
      <c r="L173" s="116">
        <v>19199.210460000002</v>
      </c>
      <c r="M173" s="29">
        <f t="shared" si="57"/>
        <v>430.9353200000005</v>
      </c>
      <c r="N173" s="81">
        <f t="shared" si="58"/>
        <v>1.8834585664335685E-2</v>
      </c>
      <c r="O173" s="107">
        <f t="shared" si="69"/>
        <v>31</v>
      </c>
      <c r="P173" s="197">
        <f t="shared" si="70"/>
        <v>0.11550578334138371</v>
      </c>
      <c r="Q173" s="98">
        <f t="shared" si="71"/>
        <v>93.326019445708027</v>
      </c>
      <c r="R173" s="197">
        <f t="shared" si="72"/>
        <v>0.34773209620031337</v>
      </c>
      <c r="S173" s="208">
        <f t="shared" si="73"/>
        <v>124.32601944570803</v>
      </c>
      <c r="T173" s="213">
        <f t="shared" si="59"/>
        <v>22542.390699445707</v>
      </c>
      <c r="U173" s="84">
        <f t="shared" si="74"/>
        <v>9.1769999999999996</v>
      </c>
      <c r="V173" s="199">
        <f t="shared" si="75"/>
        <v>3.419343786206059E-2</v>
      </c>
      <c r="W173" s="86">
        <f t="shared" si="76"/>
        <v>134.88181032838034</v>
      </c>
      <c r="X173" s="199">
        <f t="shared" si="77"/>
        <v>0.50256868259624232</v>
      </c>
      <c r="Y173" s="216">
        <f t="shared" si="78"/>
        <v>144.05881032838033</v>
      </c>
      <c r="Z173" s="98">
        <f t="shared" si="79"/>
        <v>268.38482977408836</v>
      </c>
      <c r="AA173" s="83">
        <f t="shared" si="60"/>
        <v>1.1730106196419945E-2</v>
      </c>
      <c r="AB173" s="51">
        <f t="shared" si="61"/>
        <v>162.55049022591214</v>
      </c>
      <c r="AC173" s="30">
        <f t="shared" si="62"/>
        <v>7.1044794679157404E-3</v>
      </c>
      <c r="AD173" s="32">
        <f t="shared" si="63"/>
        <v>0.99152660075259713</v>
      </c>
      <c r="AE173" s="130">
        <f t="shared" si="64"/>
        <v>0.97284785169186339</v>
      </c>
      <c r="AF173" s="141">
        <f t="shared" si="65"/>
        <v>317.82271432293567</v>
      </c>
      <c r="AG173" s="48">
        <f t="shared" si="80"/>
        <v>-317.82271432293567</v>
      </c>
      <c r="AH173" s="140">
        <f t="shared" si="81"/>
        <v>1.3890852898729704</v>
      </c>
      <c r="AI173" s="173">
        <f t="shared" si="82"/>
        <v>1.3890852898729704E-2</v>
      </c>
      <c r="AJ173" s="170">
        <f t="shared" si="83"/>
        <v>-1.3890852898729704E-2</v>
      </c>
      <c r="AK173" s="137">
        <f t="shared" si="66"/>
        <v>586.20754409702408</v>
      </c>
      <c r="AL173" s="8">
        <f t="shared" si="67"/>
        <v>2.5620959095149654E-2</v>
      </c>
    </row>
    <row r="174" spans="1:38" x14ac:dyDescent="0.2">
      <c r="A174" s="13" t="s">
        <v>21</v>
      </c>
      <c r="B174" s="270">
        <v>0.66666666666672802</v>
      </c>
      <c r="C174" s="271"/>
      <c r="D174" s="272"/>
      <c r="E174" s="249">
        <v>112.5</v>
      </c>
      <c r="F174" s="250"/>
      <c r="G174" s="251"/>
      <c r="H174" s="39">
        <v>22616</v>
      </c>
      <c r="I174" s="44">
        <v>22155.963</v>
      </c>
      <c r="J174" s="45">
        <v>9.0749999999999997E-2</v>
      </c>
      <c r="K174" s="41">
        <f t="shared" si="68"/>
        <v>22156.053749999999</v>
      </c>
      <c r="L174" s="116">
        <v>19277.291720000001</v>
      </c>
      <c r="M174" s="29">
        <f t="shared" si="57"/>
        <v>459.94625000000087</v>
      </c>
      <c r="N174" s="81">
        <f t="shared" si="58"/>
        <v>2.033720596038207E-2</v>
      </c>
      <c r="O174" s="107">
        <f t="shared" si="69"/>
        <v>31</v>
      </c>
      <c r="P174" s="197">
        <f t="shared" si="70"/>
        <v>0.11811672182220428</v>
      </c>
      <c r="Q174" s="98">
        <f t="shared" si="71"/>
        <v>90.905688476460909</v>
      </c>
      <c r="R174" s="197">
        <f t="shared" si="72"/>
        <v>0.34637038444613211</v>
      </c>
      <c r="S174" s="208">
        <f t="shared" si="73"/>
        <v>121.90568847646091</v>
      </c>
      <c r="T174" s="213">
        <f t="shared" si="59"/>
        <v>22246.95943847646</v>
      </c>
      <c r="U174" s="84">
        <f t="shared" si="74"/>
        <v>9.1769999999999996</v>
      </c>
      <c r="V174" s="199">
        <f t="shared" si="75"/>
        <v>3.4966359876205444E-2</v>
      </c>
      <c r="W174" s="86">
        <f t="shared" si="76"/>
        <v>131.36956656210074</v>
      </c>
      <c r="X174" s="199">
        <f t="shared" si="77"/>
        <v>0.50054653385545822</v>
      </c>
      <c r="Y174" s="216">
        <f t="shared" si="78"/>
        <v>140.54656656210074</v>
      </c>
      <c r="Z174" s="98">
        <f t="shared" si="79"/>
        <v>262.45225503856165</v>
      </c>
      <c r="AA174" s="83">
        <f t="shared" si="60"/>
        <v>1.160471591079597E-2</v>
      </c>
      <c r="AB174" s="51">
        <f t="shared" si="61"/>
        <v>197.49399496143923</v>
      </c>
      <c r="AC174" s="30">
        <f t="shared" si="62"/>
        <v>8.7324900495860999E-3</v>
      </c>
      <c r="AD174" s="32">
        <f t="shared" si="63"/>
        <v>0.99152660075259713</v>
      </c>
      <c r="AE174" s="130">
        <f t="shared" si="64"/>
        <v>0.97135774141273057</v>
      </c>
      <c r="AF174" s="141">
        <f t="shared" si="65"/>
        <v>313.91960055636082</v>
      </c>
      <c r="AG174" s="48">
        <f t="shared" si="80"/>
        <v>-313.91960055636082</v>
      </c>
      <c r="AH174" s="140">
        <f t="shared" si="81"/>
        <v>1.3880420965527096</v>
      </c>
      <c r="AI174" s="173">
        <f t="shared" si="82"/>
        <v>1.3880420965527097E-2</v>
      </c>
      <c r="AJ174" s="170">
        <f t="shared" si="83"/>
        <v>-1.3880420965527097E-2</v>
      </c>
      <c r="AK174" s="137">
        <f t="shared" si="66"/>
        <v>576.37185559492241</v>
      </c>
      <c r="AL174" s="8">
        <f t="shared" si="67"/>
        <v>2.5485136876323065E-2</v>
      </c>
    </row>
    <row r="175" spans="1:38" x14ac:dyDescent="0.2">
      <c r="A175" s="13" t="s">
        <v>21</v>
      </c>
      <c r="B175" s="270">
        <v>0.70833333333332904</v>
      </c>
      <c r="C175" s="271"/>
      <c r="D175" s="272"/>
      <c r="E175" s="249">
        <v>112.5</v>
      </c>
      <c r="F175" s="250"/>
      <c r="G175" s="251"/>
      <c r="H175" s="39">
        <v>24332</v>
      </c>
      <c r="I175" s="44">
        <v>23815.260999999999</v>
      </c>
      <c r="J175" s="45">
        <v>9.2660000000000006E-2</v>
      </c>
      <c r="K175" s="41">
        <f t="shared" si="68"/>
        <v>23815.353659999997</v>
      </c>
      <c r="L175" s="116">
        <v>19118.184419999998</v>
      </c>
      <c r="M175" s="29">
        <f t="shared" si="57"/>
        <v>516.64634000000297</v>
      </c>
      <c r="N175" s="81">
        <f t="shared" si="58"/>
        <v>2.1233204833141665E-2</v>
      </c>
      <c r="O175" s="107">
        <f t="shared" si="69"/>
        <v>31</v>
      </c>
      <c r="P175" s="197">
        <f t="shared" si="70"/>
        <v>0.10434727539015599</v>
      </c>
      <c r="Q175" s="98">
        <f t="shared" si="71"/>
        <v>105.03167962053242</v>
      </c>
      <c r="R175" s="197">
        <f t="shared" si="72"/>
        <v>0.35354095477594616</v>
      </c>
      <c r="S175" s="208">
        <f t="shared" si="73"/>
        <v>136.03167962053243</v>
      </c>
      <c r="T175" s="213">
        <f t="shared" si="59"/>
        <v>23920.38533962053</v>
      </c>
      <c r="U175" s="84">
        <f t="shared" si="74"/>
        <v>9.1769999999999996</v>
      </c>
      <c r="V175" s="199">
        <f t="shared" si="75"/>
        <v>3.0890159556627793E-2</v>
      </c>
      <c r="W175" s="86">
        <f t="shared" si="76"/>
        <v>151.87622158163643</v>
      </c>
      <c r="X175" s="199">
        <f t="shared" si="77"/>
        <v>0.51122161027726998</v>
      </c>
      <c r="Y175" s="216">
        <f t="shared" si="78"/>
        <v>161.05322158163642</v>
      </c>
      <c r="Z175" s="98">
        <f t="shared" si="79"/>
        <v>297.08490120216885</v>
      </c>
      <c r="AA175" s="83">
        <f t="shared" si="60"/>
        <v>1.2209637563791256E-2</v>
      </c>
      <c r="AB175" s="51">
        <f t="shared" si="61"/>
        <v>219.56143879783411</v>
      </c>
      <c r="AC175" s="30">
        <f t="shared" si="62"/>
        <v>9.023567269350408E-3</v>
      </c>
      <c r="AD175" s="32">
        <f t="shared" si="63"/>
        <v>0.99152660075259713</v>
      </c>
      <c r="AE175" s="130">
        <f t="shared" si="64"/>
        <v>0.97046953745544529</v>
      </c>
      <c r="AF175" s="141">
        <f t="shared" si="65"/>
        <v>337.58719808957738</v>
      </c>
      <c r="AG175" s="48">
        <f t="shared" si="80"/>
        <v>-337.58719808957738</v>
      </c>
      <c r="AH175" s="140">
        <f t="shared" si="81"/>
        <v>1.3874206727337552</v>
      </c>
      <c r="AI175" s="173">
        <f t="shared" si="82"/>
        <v>1.3874206727337553E-2</v>
      </c>
      <c r="AJ175" s="170">
        <f t="shared" si="83"/>
        <v>-1.3874206727337553E-2</v>
      </c>
      <c r="AK175" s="137">
        <f t="shared" si="66"/>
        <v>634.67209929174624</v>
      </c>
      <c r="AL175" s="8">
        <f t="shared" si="67"/>
        <v>2.608384429112881E-2</v>
      </c>
    </row>
    <row r="176" spans="1:38" x14ac:dyDescent="0.2">
      <c r="A176" s="13" t="s">
        <v>21</v>
      </c>
      <c r="B176" s="270">
        <v>0.75000000000002798</v>
      </c>
      <c r="C176" s="271"/>
      <c r="D176" s="272"/>
      <c r="E176" s="249">
        <v>112.5</v>
      </c>
      <c r="F176" s="250"/>
      <c r="G176" s="251"/>
      <c r="H176" s="39">
        <v>24398</v>
      </c>
      <c r="I176" s="44">
        <v>23900.016</v>
      </c>
      <c r="J176" s="45">
        <v>9.8599999999999993E-2</v>
      </c>
      <c r="K176" s="41">
        <f t="shared" si="68"/>
        <v>23900.114600000001</v>
      </c>
      <c r="L176" s="116">
        <v>18793.046759999997</v>
      </c>
      <c r="M176" s="29">
        <f t="shared" si="57"/>
        <v>497.88539999999921</v>
      </c>
      <c r="N176" s="81">
        <f t="shared" si="58"/>
        <v>2.0406812033773227E-2</v>
      </c>
      <c r="O176" s="107">
        <f t="shared" si="69"/>
        <v>31</v>
      </c>
      <c r="P176" s="197">
        <f t="shared" si="70"/>
        <v>0.10370610425303003</v>
      </c>
      <c r="Q176" s="98">
        <f t="shared" si="71"/>
        <v>105.78064405428391</v>
      </c>
      <c r="R176" s="197">
        <f t="shared" si="72"/>
        <v>0.35387414516923321</v>
      </c>
      <c r="S176" s="208">
        <f t="shared" si="73"/>
        <v>136.78064405428393</v>
      </c>
      <c r="T176" s="213">
        <f t="shared" si="59"/>
        <v>24005.895244054285</v>
      </c>
      <c r="U176" s="84">
        <f t="shared" si="74"/>
        <v>9.1769999999999996</v>
      </c>
      <c r="V176" s="199">
        <f t="shared" si="75"/>
        <v>3.07003522170986E-2</v>
      </c>
      <c r="W176" s="86">
        <f t="shared" si="76"/>
        <v>152.96400788978914</v>
      </c>
      <c r="X176" s="199">
        <f t="shared" si="77"/>
        <v>0.51171939836063818</v>
      </c>
      <c r="Y176" s="216">
        <f t="shared" si="78"/>
        <v>162.14100788978914</v>
      </c>
      <c r="Z176" s="98">
        <f t="shared" si="79"/>
        <v>298.92165194407306</v>
      </c>
      <c r="AA176" s="83">
        <f t="shared" si="60"/>
        <v>1.2251891628169238E-2</v>
      </c>
      <c r="AB176" s="51">
        <f t="shared" si="61"/>
        <v>198.96374805592615</v>
      </c>
      <c r="AC176" s="30">
        <f t="shared" si="62"/>
        <v>8.1549204056039892E-3</v>
      </c>
      <c r="AD176" s="32">
        <f t="shared" si="63"/>
        <v>0.99152660075259713</v>
      </c>
      <c r="AE176" s="130">
        <f t="shared" si="64"/>
        <v>0.97128869671336515</v>
      </c>
      <c r="AF176" s="141">
        <f t="shared" si="65"/>
        <v>338.64272236041796</v>
      </c>
      <c r="AG176" s="48">
        <f t="shared" si="80"/>
        <v>-338.64272236041796</v>
      </c>
      <c r="AH176" s="140">
        <f t="shared" si="81"/>
        <v>1.3879937796557833</v>
      </c>
      <c r="AI176" s="173">
        <f t="shared" si="82"/>
        <v>1.3879937796557834E-2</v>
      </c>
      <c r="AJ176" s="170">
        <f t="shared" si="83"/>
        <v>-1.3879937796557834E-2</v>
      </c>
      <c r="AK176" s="137">
        <f t="shared" si="66"/>
        <v>637.56437430449103</v>
      </c>
      <c r="AL176" s="8">
        <f t="shared" si="67"/>
        <v>2.6131829424727068E-2</v>
      </c>
    </row>
    <row r="177" spans="1:38" x14ac:dyDescent="0.2">
      <c r="A177" s="13" t="s">
        <v>21</v>
      </c>
      <c r="B177" s="270">
        <v>0.79166666666672802</v>
      </c>
      <c r="C177" s="271"/>
      <c r="D177" s="272"/>
      <c r="E177" s="249">
        <v>112.5</v>
      </c>
      <c r="F177" s="250"/>
      <c r="G177" s="251"/>
      <c r="H177" s="39">
        <v>23122</v>
      </c>
      <c r="I177" s="44">
        <v>22655.735000000001</v>
      </c>
      <c r="J177" s="45">
        <v>0.10082000000000001</v>
      </c>
      <c r="K177" s="41">
        <f t="shared" si="68"/>
        <v>22655.83582</v>
      </c>
      <c r="L177" s="116">
        <v>18522.075539999998</v>
      </c>
      <c r="M177" s="29">
        <f t="shared" si="57"/>
        <v>466.16417999999976</v>
      </c>
      <c r="N177" s="81">
        <f t="shared" si="58"/>
        <v>2.0161066516737297E-2</v>
      </c>
      <c r="O177" s="107">
        <f t="shared" si="69"/>
        <v>31</v>
      </c>
      <c r="P177" s="197">
        <f t="shared" si="70"/>
        <v>0.11371199135344517</v>
      </c>
      <c r="Q177" s="98">
        <f t="shared" si="71"/>
        <v>95.053129019036106</v>
      </c>
      <c r="R177" s="197">
        <f t="shared" si="72"/>
        <v>0.34866711564937236</v>
      </c>
      <c r="S177" s="208">
        <f t="shared" si="73"/>
        <v>126.05312901903611</v>
      </c>
      <c r="T177" s="213">
        <f t="shared" si="59"/>
        <v>22750.888949019038</v>
      </c>
      <c r="U177" s="84">
        <f t="shared" si="74"/>
        <v>9.1769999999999996</v>
      </c>
      <c r="V177" s="199">
        <f t="shared" si="75"/>
        <v>3.3662417569373111E-2</v>
      </c>
      <c r="W177" s="86">
        <f t="shared" si="76"/>
        <v>137.38843680701015</v>
      </c>
      <c r="X177" s="199">
        <f t="shared" si="77"/>
        <v>0.50395847542780925</v>
      </c>
      <c r="Y177" s="216">
        <f t="shared" si="78"/>
        <v>146.56543680701014</v>
      </c>
      <c r="Z177" s="98">
        <f t="shared" si="79"/>
        <v>272.61856582604628</v>
      </c>
      <c r="AA177" s="83">
        <f t="shared" si="60"/>
        <v>1.179044052530258E-2</v>
      </c>
      <c r="AB177" s="51">
        <f t="shared" si="61"/>
        <v>193.54561417395348</v>
      </c>
      <c r="AC177" s="30">
        <f t="shared" si="62"/>
        <v>8.3706259914347152E-3</v>
      </c>
      <c r="AD177" s="32">
        <f t="shared" si="63"/>
        <v>0.99152660075259713</v>
      </c>
      <c r="AE177" s="130">
        <f t="shared" si="64"/>
        <v>0.97153204359924061</v>
      </c>
      <c r="AF177" s="141">
        <f t="shared" si="65"/>
        <v>320.97129847248652</v>
      </c>
      <c r="AG177" s="48">
        <f t="shared" si="80"/>
        <v>-320.97129847248652</v>
      </c>
      <c r="AH177" s="140">
        <f t="shared" si="81"/>
        <v>1.3881640795453962</v>
      </c>
      <c r="AI177" s="173">
        <f t="shared" si="82"/>
        <v>1.3881640795453962E-2</v>
      </c>
      <c r="AJ177" s="170">
        <f t="shared" si="83"/>
        <v>-1.3881640795453962E-2</v>
      </c>
      <c r="AK177" s="137">
        <f t="shared" si="66"/>
        <v>593.5898642985328</v>
      </c>
      <c r="AL177" s="8">
        <f t="shared" si="67"/>
        <v>2.5672081320756542E-2</v>
      </c>
    </row>
    <row r="178" spans="1:38" x14ac:dyDescent="0.2">
      <c r="A178" s="13" t="s">
        <v>21</v>
      </c>
      <c r="B178" s="270">
        <v>0.83333333333332904</v>
      </c>
      <c r="C178" s="271"/>
      <c r="D178" s="272"/>
      <c r="E178" s="249">
        <v>112.5</v>
      </c>
      <c r="F178" s="250"/>
      <c r="G178" s="251"/>
      <c r="H178" s="39">
        <v>22044</v>
      </c>
      <c r="I178" s="44">
        <v>21600.698</v>
      </c>
      <c r="J178" s="45">
        <v>0.10049</v>
      </c>
      <c r="K178" s="41">
        <f t="shared" si="68"/>
        <v>21600.798490000001</v>
      </c>
      <c r="L178" s="116">
        <v>18231.007599999997</v>
      </c>
      <c r="M178" s="29">
        <f t="shared" si="57"/>
        <v>443.20150999999896</v>
      </c>
      <c r="N178" s="81">
        <f t="shared" si="58"/>
        <v>2.0105312556704724E-2</v>
      </c>
      <c r="O178" s="107">
        <f t="shared" si="69"/>
        <v>31</v>
      </c>
      <c r="P178" s="197">
        <f t="shared" si="70"/>
        <v>0.12329703142713615</v>
      </c>
      <c r="Q178" s="98">
        <f t="shared" si="71"/>
        <v>86.406388038071526</v>
      </c>
      <c r="R178" s="197">
        <f t="shared" si="72"/>
        <v>0.34366616585275567</v>
      </c>
      <c r="S178" s="208">
        <f t="shared" si="73"/>
        <v>117.40638803807153</v>
      </c>
      <c r="T178" s="213">
        <f t="shared" si="59"/>
        <v>21687.204878038072</v>
      </c>
      <c r="U178" s="84">
        <f t="shared" si="74"/>
        <v>9.1769999999999996</v>
      </c>
      <c r="V178" s="199">
        <f t="shared" si="75"/>
        <v>3.6499898626026719E-2</v>
      </c>
      <c r="W178" s="86">
        <f t="shared" si="76"/>
        <v>124.84196779719706</v>
      </c>
      <c r="X178" s="199">
        <f t="shared" si="77"/>
        <v>0.49653690409408141</v>
      </c>
      <c r="Y178" s="216">
        <f t="shared" si="78"/>
        <v>134.01896779719706</v>
      </c>
      <c r="Z178" s="98">
        <f t="shared" si="79"/>
        <v>251.42535583526859</v>
      </c>
      <c r="AA178" s="83">
        <f t="shared" si="60"/>
        <v>1.1405614037165151E-2</v>
      </c>
      <c r="AB178" s="51">
        <f t="shared" si="61"/>
        <v>191.77615416473037</v>
      </c>
      <c r="AC178" s="30">
        <f t="shared" si="62"/>
        <v>8.6996985195395733E-3</v>
      </c>
      <c r="AD178" s="32">
        <f t="shared" si="63"/>
        <v>0.99152660075259713</v>
      </c>
      <c r="AE178" s="130">
        <f t="shared" si="64"/>
        <v>0.97158712855304952</v>
      </c>
      <c r="AF178" s="141">
        <f t="shared" si="65"/>
        <v>306.01538826780961</v>
      </c>
      <c r="AG178" s="48">
        <f t="shared" si="80"/>
        <v>-306.01538826780961</v>
      </c>
      <c r="AH178" s="140">
        <f t="shared" si="81"/>
        <v>1.3882026323163201</v>
      </c>
      <c r="AI178" s="173">
        <f t="shared" si="82"/>
        <v>1.3882026323163201E-2</v>
      </c>
      <c r="AJ178" s="170">
        <f t="shared" si="83"/>
        <v>-1.3882026323163201E-2</v>
      </c>
      <c r="AK178" s="137">
        <f t="shared" si="66"/>
        <v>557.44074410307826</v>
      </c>
      <c r="AL178" s="8">
        <f t="shared" si="67"/>
        <v>2.5287640360328354E-2</v>
      </c>
    </row>
    <row r="179" spans="1:38" x14ac:dyDescent="0.2">
      <c r="A179" s="13" t="s">
        <v>21</v>
      </c>
      <c r="B179" s="270">
        <v>0.87500000000002798</v>
      </c>
      <c r="C179" s="271"/>
      <c r="D179" s="272"/>
      <c r="E179" s="249">
        <v>112.5</v>
      </c>
      <c r="F179" s="250"/>
      <c r="G179" s="251"/>
      <c r="H179" s="39">
        <v>21538</v>
      </c>
      <c r="I179" s="44">
        <v>21100.246800000001</v>
      </c>
      <c r="J179" s="45">
        <v>0.10044</v>
      </c>
      <c r="K179" s="41">
        <f t="shared" si="68"/>
        <v>21100.347239999999</v>
      </c>
      <c r="L179" s="116">
        <v>17890.078939999999</v>
      </c>
      <c r="M179" s="29">
        <f t="shared" si="57"/>
        <v>437.65276000000085</v>
      </c>
      <c r="N179" s="81">
        <f t="shared" si="58"/>
        <v>2.0320027857739849E-2</v>
      </c>
      <c r="O179" s="107">
        <f t="shared" si="69"/>
        <v>31</v>
      </c>
      <c r="P179" s="197">
        <f t="shared" si="70"/>
        <v>0.12824316920324208</v>
      </c>
      <c r="Q179" s="98">
        <f t="shared" si="71"/>
        <v>82.449009934921392</v>
      </c>
      <c r="R179" s="197">
        <f t="shared" si="72"/>
        <v>0.34108136553948104</v>
      </c>
      <c r="S179" s="208">
        <f t="shared" si="73"/>
        <v>113.44900993492139</v>
      </c>
      <c r="T179" s="213">
        <f t="shared" si="59"/>
        <v>21182.79624993492</v>
      </c>
      <c r="U179" s="84">
        <f t="shared" si="74"/>
        <v>9.1769999999999996</v>
      </c>
      <c r="V179" s="199">
        <f t="shared" si="75"/>
        <v>3.796411496058557E-2</v>
      </c>
      <c r="W179" s="86">
        <f t="shared" si="76"/>
        <v>119.10226450338915</v>
      </c>
      <c r="X179" s="199">
        <f t="shared" si="77"/>
        <v>0.49271135029669122</v>
      </c>
      <c r="Y179" s="216">
        <f t="shared" si="78"/>
        <v>128.27926450338916</v>
      </c>
      <c r="Z179" s="98">
        <f t="shared" si="79"/>
        <v>241.72827443831056</v>
      </c>
      <c r="AA179" s="83">
        <f t="shared" si="60"/>
        <v>1.1223338956184908E-2</v>
      </c>
      <c r="AB179" s="51">
        <f t="shared" si="61"/>
        <v>195.92448556169029</v>
      </c>
      <c r="AC179" s="30">
        <f t="shared" si="62"/>
        <v>9.0966889015549404E-3</v>
      </c>
      <c r="AD179" s="32">
        <f t="shared" si="63"/>
        <v>0.99152660075259713</v>
      </c>
      <c r="AE179" s="130">
        <f t="shared" si="64"/>
        <v>0.97137412873269879</v>
      </c>
      <c r="AF179" s="141">
        <f t="shared" si="65"/>
        <v>298.95897672589336</v>
      </c>
      <c r="AG179" s="48">
        <f t="shared" si="80"/>
        <v>-298.95897672589336</v>
      </c>
      <c r="AH179" s="140">
        <f t="shared" si="81"/>
        <v>1.3880535645180303</v>
      </c>
      <c r="AI179" s="173">
        <f t="shared" si="82"/>
        <v>1.3880535645180303E-2</v>
      </c>
      <c r="AJ179" s="170">
        <f t="shared" si="83"/>
        <v>-1.3880535645180303E-2</v>
      </c>
      <c r="AK179" s="137">
        <f t="shared" si="66"/>
        <v>540.68725116420387</v>
      </c>
      <c r="AL179" s="8">
        <f t="shared" si="67"/>
        <v>2.5103874601365209E-2</v>
      </c>
    </row>
    <row r="180" spans="1:38" x14ac:dyDescent="0.2">
      <c r="A180" s="13" t="s">
        <v>21</v>
      </c>
      <c r="B180" s="270">
        <v>0.91666666666672802</v>
      </c>
      <c r="C180" s="271"/>
      <c r="D180" s="272"/>
      <c r="E180" s="249">
        <v>112.5</v>
      </c>
      <c r="F180" s="250"/>
      <c r="G180" s="251"/>
      <c r="H180" s="39">
        <v>21560</v>
      </c>
      <c r="I180" s="44">
        <v>21124.273999999998</v>
      </c>
      <c r="J180" s="45">
        <v>0.10083</v>
      </c>
      <c r="K180" s="41">
        <f t="shared" si="68"/>
        <v>21124.374829999997</v>
      </c>
      <c r="L180" s="116">
        <v>17539.274740000001</v>
      </c>
      <c r="M180" s="29">
        <f t="shared" si="57"/>
        <v>435.62517000000298</v>
      </c>
      <c r="N180" s="81">
        <f t="shared" si="58"/>
        <v>2.0205249072356355E-2</v>
      </c>
      <c r="O180" s="107">
        <f t="shared" si="69"/>
        <v>31</v>
      </c>
      <c r="P180" s="197">
        <f t="shared" si="70"/>
        <v>0.1279994087082566</v>
      </c>
      <c r="Q180" s="98">
        <f t="shared" si="71"/>
        <v>82.636891103395797</v>
      </c>
      <c r="R180" s="197">
        <f t="shared" si="72"/>
        <v>0.34120881286204041</v>
      </c>
      <c r="S180" s="208">
        <f t="shared" si="73"/>
        <v>113.6368911033958</v>
      </c>
      <c r="T180" s="213">
        <f t="shared" si="59"/>
        <v>21207.011721103394</v>
      </c>
      <c r="U180" s="84">
        <f t="shared" si="74"/>
        <v>9.1769999999999996</v>
      </c>
      <c r="V180" s="199">
        <f t="shared" si="75"/>
        <v>3.7891953990828085E-2</v>
      </c>
      <c r="W180" s="86">
        <f t="shared" si="76"/>
        <v>119.37472767887479</v>
      </c>
      <c r="X180" s="199">
        <f t="shared" si="77"/>
        <v>0.49289982443887503</v>
      </c>
      <c r="Y180" s="216">
        <f t="shared" si="78"/>
        <v>128.55172767887478</v>
      </c>
      <c r="Z180" s="98">
        <f t="shared" si="79"/>
        <v>242.18861878227057</v>
      </c>
      <c r="AA180" s="83">
        <f t="shared" si="60"/>
        <v>1.1233238347971733E-2</v>
      </c>
      <c r="AB180" s="51">
        <f t="shared" si="61"/>
        <v>193.43655121773241</v>
      </c>
      <c r="AC180" s="30">
        <f t="shared" si="62"/>
        <v>8.9720107243846207E-3</v>
      </c>
      <c r="AD180" s="32">
        <f t="shared" si="63"/>
        <v>0.99152660075259713</v>
      </c>
      <c r="AE180" s="130">
        <f t="shared" si="64"/>
        <v>0.97148792173406606</v>
      </c>
      <c r="AF180" s="141">
        <f t="shared" si="65"/>
        <v>299.28151800798173</v>
      </c>
      <c r="AG180" s="48">
        <f t="shared" si="80"/>
        <v>-299.28151800798173</v>
      </c>
      <c r="AH180" s="140">
        <f t="shared" si="81"/>
        <v>1.3881332004080786</v>
      </c>
      <c r="AI180" s="173">
        <f t="shared" si="82"/>
        <v>1.3881332004080786E-2</v>
      </c>
      <c r="AJ180" s="170">
        <f t="shared" si="83"/>
        <v>-1.3881332004080786E-2</v>
      </c>
      <c r="AK180" s="137">
        <f t="shared" si="66"/>
        <v>541.47013679025235</v>
      </c>
      <c r="AL180" s="8">
        <f t="shared" si="67"/>
        <v>2.5114570352052522E-2</v>
      </c>
    </row>
    <row r="181" spans="1:38" x14ac:dyDescent="0.2">
      <c r="A181" s="13" t="s">
        <v>21</v>
      </c>
      <c r="B181" s="270">
        <v>0.95833333333332904</v>
      </c>
      <c r="C181" s="271"/>
      <c r="D181" s="272"/>
      <c r="E181" s="249">
        <v>112.5</v>
      </c>
      <c r="F181" s="250"/>
      <c r="G181" s="251"/>
      <c r="H181" s="39">
        <v>20988</v>
      </c>
      <c r="I181" s="44">
        <v>20567.193800000001</v>
      </c>
      <c r="J181" s="45">
        <v>0.1008</v>
      </c>
      <c r="K181" s="41">
        <f t="shared" si="68"/>
        <v>20567.294600000001</v>
      </c>
      <c r="L181" s="116">
        <v>17386.681280000001</v>
      </c>
      <c r="M181" s="29">
        <f t="shared" si="57"/>
        <v>420.70539999999892</v>
      </c>
      <c r="N181" s="81">
        <f t="shared" si="58"/>
        <v>2.0045044787497565E-2</v>
      </c>
      <c r="O181" s="107">
        <f t="shared" si="69"/>
        <v>31</v>
      </c>
      <c r="P181" s="197">
        <f t="shared" si="70"/>
        <v>0.13382189728080593</v>
      </c>
      <c r="Q181" s="98">
        <f t="shared" si="71"/>
        <v>78.335853178368353</v>
      </c>
      <c r="R181" s="197">
        <f t="shared" si="72"/>
        <v>0.33816298378838405</v>
      </c>
      <c r="S181" s="208">
        <f t="shared" si="73"/>
        <v>109.33585317836835</v>
      </c>
      <c r="T181" s="213">
        <f t="shared" si="59"/>
        <v>20645.630453178368</v>
      </c>
      <c r="U181" s="84">
        <f t="shared" si="74"/>
        <v>9.1769999999999996</v>
      </c>
      <c r="V181" s="199">
        <f t="shared" si="75"/>
        <v>3.9615598430514709E-2</v>
      </c>
      <c r="W181" s="86">
        <f t="shared" si="76"/>
        <v>113.13832372096206</v>
      </c>
      <c r="X181" s="199">
        <f t="shared" si="77"/>
        <v>0.48839952050029534</v>
      </c>
      <c r="Y181" s="216">
        <f t="shared" si="78"/>
        <v>122.31532372096206</v>
      </c>
      <c r="Z181" s="98">
        <f t="shared" si="79"/>
        <v>231.65117689933041</v>
      </c>
      <c r="AA181" s="83">
        <f t="shared" si="60"/>
        <v>1.1037315461184029E-2</v>
      </c>
      <c r="AB181" s="51">
        <f t="shared" si="61"/>
        <v>189.05422310066851</v>
      </c>
      <c r="AC181" s="30">
        <f t="shared" si="62"/>
        <v>9.007729326313536E-3</v>
      </c>
      <c r="AD181" s="32">
        <f t="shared" si="63"/>
        <v>0.99152660075259713</v>
      </c>
      <c r="AE181" s="130">
        <f t="shared" si="64"/>
        <v>0.97164664358366171</v>
      </c>
      <c r="AF181" s="141">
        <f t="shared" si="65"/>
        <v>291.3647109252671</v>
      </c>
      <c r="AG181" s="48">
        <f t="shared" si="80"/>
        <v>-291.3647109252671</v>
      </c>
      <c r="AH181" s="140">
        <f t="shared" si="81"/>
        <v>1.3882442868556657</v>
      </c>
      <c r="AI181" s="173">
        <f t="shared" si="82"/>
        <v>1.3882442868556657E-2</v>
      </c>
      <c r="AJ181" s="170">
        <f t="shared" si="83"/>
        <v>-1.3882442868556657E-2</v>
      </c>
      <c r="AK181" s="137">
        <f t="shared" si="66"/>
        <v>523.01588782459748</v>
      </c>
      <c r="AL181" s="8">
        <f t="shared" si="67"/>
        <v>2.4919758329740683E-2</v>
      </c>
    </row>
    <row r="182" spans="1:38" x14ac:dyDescent="0.2">
      <c r="A182" s="13" t="s">
        <v>22</v>
      </c>
      <c r="B182" s="270">
        <v>2.8421709430404001E-14</v>
      </c>
      <c r="C182" s="271"/>
      <c r="D182" s="272"/>
      <c r="E182" s="249">
        <v>112.5</v>
      </c>
      <c r="F182" s="250"/>
      <c r="G182" s="251"/>
      <c r="H182" s="39">
        <v>19932</v>
      </c>
      <c r="I182" s="44">
        <v>19538.512199999997</v>
      </c>
      <c r="J182" s="45">
        <v>0.10083</v>
      </c>
      <c r="K182" s="41">
        <f t="shared" si="68"/>
        <v>19538.613029999997</v>
      </c>
      <c r="L182" s="116">
        <v>17113.666219999999</v>
      </c>
      <c r="M182" s="29">
        <f t="shared" si="57"/>
        <v>393.3869700000032</v>
      </c>
      <c r="N182" s="81">
        <f t="shared" si="58"/>
        <v>1.9736452438290347E-2</v>
      </c>
      <c r="O182" s="107">
        <f t="shared" si="69"/>
        <v>31</v>
      </c>
      <c r="P182" s="197">
        <f t="shared" si="70"/>
        <v>0.1455822201760342</v>
      </c>
      <c r="Q182" s="98">
        <f t="shared" si="71"/>
        <v>70.695814654830656</v>
      </c>
      <c r="R182" s="197">
        <f t="shared" si="72"/>
        <v>0.33200173079366646</v>
      </c>
      <c r="S182" s="208">
        <f t="shared" si="73"/>
        <v>101.69581465483066</v>
      </c>
      <c r="T182" s="213">
        <f t="shared" si="59"/>
        <v>19609.308844654828</v>
      </c>
      <c r="U182" s="84">
        <f t="shared" si="74"/>
        <v>9.1769999999999996</v>
      </c>
      <c r="V182" s="199">
        <f t="shared" si="75"/>
        <v>4.3097033372756957E-2</v>
      </c>
      <c r="W182" s="86">
        <f t="shared" si="76"/>
        <v>102.06527601665118</v>
      </c>
      <c r="X182" s="199">
        <f t="shared" si="77"/>
        <v>0.47931901565754242</v>
      </c>
      <c r="Y182" s="216">
        <f t="shared" si="78"/>
        <v>111.24227601665118</v>
      </c>
      <c r="Z182" s="98">
        <f t="shared" si="79"/>
        <v>212.93809067148183</v>
      </c>
      <c r="AA182" s="83">
        <f t="shared" si="60"/>
        <v>1.0683227507098226E-2</v>
      </c>
      <c r="AB182" s="51">
        <f t="shared" si="61"/>
        <v>180.44887932852137</v>
      </c>
      <c r="AC182" s="30">
        <f t="shared" si="62"/>
        <v>9.053224931192122E-3</v>
      </c>
      <c r="AD182" s="32">
        <f t="shared" si="63"/>
        <v>0.99152660075259713</v>
      </c>
      <c r="AE182" s="130">
        <f t="shared" si="64"/>
        <v>0.9719523673203464</v>
      </c>
      <c r="AF182" s="141">
        <f t="shared" si="65"/>
        <v>276.74750501840123</v>
      </c>
      <c r="AG182" s="48">
        <f t="shared" si="80"/>
        <v>-276.74750501840123</v>
      </c>
      <c r="AH182" s="140">
        <f t="shared" si="81"/>
        <v>1.3884582832550734</v>
      </c>
      <c r="AI182" s="173">
        <f t="shared" si="82"/>
        <v>1.3884582832550734E-2</v>
      </c>
      <c r="AJ182" s="170">
        <f t="shared" si="83"/>
        <v>-1.3884582832550734E-2</v>
      </c>
      <c r="AK182" s="137">
        <f t="shared" si="66"/>
        <v>489.68559568988303</v>
      </c>
      <c r="AL182" s="8">
        <f t="shared" si="67"/>
        <v>2.4567810339648957E-2</v>
      </c>
    </row>
    <row r="183" spans="1:38" x14ac:dyDescent="0.2">
      <c r="A183" s="13" t="s">
        <v>22</v>
      </c>
      <c r="B183" s="270">
        <v>4.1666666666728198E-2</v>
      </c>
      <c r="C183" s="271"/>
      <c r="D183" s="272"/>
      <c r="E183" s="249">
        <v>112.5</v>
      </c>
      <c r="F183" s="250"/>
      <c r="G183" s="251"/>
      <c r="H183" s="39">
        <v>19932</v>
      </c>
      <c r="I183" s="44">
        <v>19542.520799999998</v>
      </c>
      <c r="J183" s="45">
        <v>0.10086000000000001</v>
      </c>
      <c r="K183" s="41">
        <f t="shared" si="68"/>
        <v>19542.621659999997</v>
      </c>
      <c r="L183" s="116">
        <v>16956.912640000002</v>
      </c>
      <c r="M183" s="29">
        <f t="shared" si="57"/>
        <v>389.37834000000294</v>
      </c>
      <c r="N183" s="81">
        <f t="shared" si="58"/>
        <v>1.9535337146297557E-2</v>
      </c>
      <c r="O183" s="107">
        <f t="shared" si="69"/>
        <v>31</v>
      </c>
      <c r="P183" s="197">
        <f t="shared" si="70"/>
        <v>0.14553366258428713</v>
      </c>
      <c r="Q183" s="98">
        <f t="shared" si="71"/>
        <v>70.724826175166854</v>
      </c>
      <c r="R183" s="197">
        <f t="shared" si="72"/>
        <v>0.33202719319061585</v>
      </c>
      <c r="S183" s="208">
        <f t="shared" si="73"/>
        <v>101.72482617516685</v>
      </c>
      <c r="T183" s="213">
        <f t="shared" si="59"/>
        <v>19613.346486175164</v>
      </c>
      <c r="U183" s="84">
        <f t="shared" si="74"/>
        <v>9.1769999999999996</v>
      </c>
      <c r="V183" s="199">
        <f t="shared" si="75"/>
        <v>4.30826587592259E-2</v>
      </c>
      <c r="W183" s="86">
        <f t="shared" si="76"/>
        <v>102.10731170759666</v>
      </c>
      <c r="X183" s="199">
        <f t="shared" si="77"/>
        <v>0.47935648546587112</v>
      </c>
      <c r="Y183" s="216">
        <f t="shared" si="78"/>
        <v>111.28431170759666</v>
      </c>
      <c r="Z183" s="98">
        <f t="shared" si="79"/>
        <v>213.00913788276353</v>
      </c>
      <c r="AA183" s="83">
        <f t="shared" si="60"/>
        <v>1.0686791986893615E-2</v>
      </c>
      <c r="AB183" s="51">
        <f t="shared" si="61"/>
        <v>176.36920211723941</v>
      </c>
      <c r="AC183" s="30">
        <f t="shared" si="62"/>
        <v>8.8485451594039442E-3</v>
      </c>
      <c r="AD183" s="32">
        <f t="shared" si="63"/>
        <v>0.99152660075259713</v>
      </c>
      <c r="AE183" s="130">
        <f t="shared" si="64"/>
        <v>0.97215177698981159</v>
      </c>
      <c r="AF183" s="141">
        <f t="shared" si="65"/>
        <v>276.77532981221822</v>
      </c>
      <c r="AG183" s="48">
        <f t="shared" si="80"/>
        <v>-276.77532981221822</v>
      </c>
      <c r="AH183" s="140">
        <f t="shared" si="81"/>
        <v>1.3885978818594131</v>
      </c>
      <c r="AI183" s="173">
        <f t="shared" si="82"/>
        <v>1.3885978818594132E-2</v>
      </c>
      <c r="AJ183" s="170">
        <f t="shared" si="83"/>
        <v>-1.3885978818594132E-2</v>
      </c>
      <c r="AK183" s="137">
        <f t="shared" si="66"/>
        <v>489.78446769498174</v>
      </c>
      <c r="AL183" s="8">
        <f t="shared" si="67"/>
        <v>2.4572770805487747E-2</v>
      </c>
    </row>
    <row r="184" spans="1:38" x14ac:dyDescent="0.2">
      <c r="A184" s="13" t="s">
        <v>22</v>
      </c>
      <c r="B184" s="270">
        <v>8.3333333333328596E-2</v>
      </c>
      <c r="C184" s="271"/>
      <c r="D184" s="272"/>
      <c r="E184" s="249">
        <v>112.5</v>
      </c>
      <c r="F184" s="250"/>
      <c r="G184" s="251"/>
      <c r="H184" s="39">
        <v>19976</v>
      </c>
      <c r="I184" s="44">
        <v>19567.584800000001</v>
      </c>
      <c r="J184" s="45">
        <v>0.10083</v>
      </c>
      <c r="K184" s="41">
        <f t="shared" si="68"/>
        <v>19567.68563</v>
      </c>
      <c r="L184" s="116">
        <v>16629.080000000002</v>
      </c>
      <c r="M184" s="29">
        <f t="shared" si="57"/>
        <v>408.31437000000005</v>
      </c>
      <c r="N184" s="81">
        <f t="shared" si="58"/>
        <v>2.044024679615539E-2</v>
      </c>
      <c r="O184" s="107">
        <f t="shared" si="69"/>
        <v>31</v>
      </c>
      <c r="P184" s="197">
        <f t="shared" si="70"/>
        <v>0.14523056273083143</v>
      </c>
      <c r="Q184" s="98">
        <f t="shared" si="71"/>
        <v>70.906355724908977</v>
      </c>
      <c r="R184" s="197">
        <f t="shared" si="72"/>
        <v>0.332186127197453</v>
      </c>
      <c r="S184" s="208">
        <f t="shared" si="73"/>
        <v>101.90635572490898</v>
      </c>
      <c r="T184" s="213">
        <f t="shared" si="59"/>
        <v>19638.59198572491</v>
      </c>
      <c r="U184" s="84">
        <f t="shared" si="74"/>
        <v>9.1769999999999996</v>
      </c>
      <c r="V184" s="199">
        <f t="shared" si="75"/>
        <v>4.299293142518839E-2</v>
      </c>
      <c r="W184" s="86">
        <f t="shared" si="76"/>
        <v>102.37033760997825</v>
      </c>
      <c r="X184" s="199">
        <f t="shared" si="77"/>
        <v>0.47959037864652709</v>
      </c>
      <c r="Y184" s="216">
        <f t="shared" si="78"/>
        <v>111.54733760997826</v>
      </c>
      <c r="Z184" s="98">
        <f t="shared" si="79"/>
        <v>213.45369333488725</v>
      </c>
      <c r="AA184" s="83">
        <f t="shared" si="60"/>
        <v>1.0685507275474933E-2</v>
      </c>
      <c r="AB184" s="51">
        <f t="shared" si="61"/>
        <v>194.86067666511281</v>
      </c>
      <c r="AC184" s="30">
        <f t="shared" si="62"/>
        <v>9.7547395206804572E-3</v>
      </c>
      <c r="AD184" s="32">
        <f t="shared" si="63"/>
        <v>0.99152660075259713</v>
      </c>
      <c r="AE184" s="130">
        <f t="shared" si="64"/>
        <v>0.97125454754115881</v>
      </c>
      <c r="AF184" s="141">
        <f t="shared" si="65"/>
        <v>277.26086382839281</v>
      </c>
      <c r="AG184" s="48">
        <f t="shared" si="80"/>
        <v>-277.26086382839281</v>
      </c>
      <c r="AH184" s="140">
        <f t="shared" si="81"/>
        <v>1.3879698830015661</v>
      </c>
      <c r="AI184" s="173">
        <f t="shared" si="82"/>
        <v>1.3879698830015661E-2</v>
      </c>
      <c r="AJ184" s="170">
        <f t="shared" si="83"/>
        <v>-1.3879698830015661E-2</v>
      </c>
      <c r="AK184" s="137">
        <f t="shared" si="66"/>
        <v>490.71455716328006</v>
      </c>
      <c r="AL184" s="8">
        <f t="shared" si="67"/>
        <v>2.4565206105490591E-2</v>
      </c>
    </row>
    <row r="185" spans="1:38" x14ac:dyDescent="0.2">
      <c r="A185" s="13" t="s">
        <v>22</v>
      </c>
      <c r="B185" s="270">
        <v>0.12500000000002801</v>
      </c>
      <c r="C185" s="271"/>
      <c r="D185" s="272"/>
      <c r="E185" s="249">
        <v>112.5</v>
      </c>
      <c r="F185" s="250"/>
      <c r="G185" s="251"/>
      <c r="H185" s="39">
        <v>20108</v>
      </c>
      <c r="I185" s="44">
        <v>19692.0236</v>
      </c>
      <c r="J185" s="45">
        <v>0.10083</v>
      </c>
      <c r="K185" s="41">
        <f t="shared" si="68"/>
        <v>19692.12443</v>
      </c>
      <c r="L185" s="116">
        <v>16552.970099999999</v>
      </c>
      <c r="M185" s="29">
        <f t="shared" si="57"/>
        <v>415.87557000000015</v>
      </c>
      <c r="N185" s="81">
        <f t="shared" si="58"/>
        <v>2.068209518599563E-2</v>
      </c>
      <c r="O185" s="107">
        <f t="shared" si="69"/>
        <v>31</v>
      </c>
      <c r="P185" s="197">
        <f t="shared" si="70"/>
        <v>0.14373856179161906</v>
      </c>
      <c r="Q185" s="98">
        <f t="shared" si="71"/>
        <v>71.81106751233385</v>
      </c>
      <c r="R185" s="197">
        <f t="shared" si="72"/>
        <v>0.33296837306270088</v>
      </c>
      <c r="S185" s="208">
        <f t="shared" si="73"/>
        <v>102.81106751233385</v>
      </c>
      <c r="T185" s="213">
        <f t="shared" si="59"/>
        <v>19763.935497512335</v>
      </c>
      <c r="U185" s="84">
        <f t="shared" si="74"/>
        <v>9.1769999999999996</v>
      </c>
      <c r="V185" s="199">
        <f t="shared" si="75"/>
        <v>4.255125101811897E-2</v>
      </c>
      <c r="W185" s="86">
        <f t="shared" si="76"/>
        <v>103.68126724100377</v>
      </c>
      <c r="X185" s="199">
        <f t="shared" si="77"/>
        <v>0.48074181412756095</v>
      </c>
      <c r="Y185" s="216">
        <f t="shared" si="78"/>
        <v>112.85826724100377</v>
      </c>
      <c r="Z185" s="98">
        <f t="shared" si="79"/>
        <v>215.66933475333764</v>
      </c>
      <c r="AA185" s="83">
        <f t="shared" si="60"/>
        <v>1.0725548774285739E-2</v>
      </c>
      <c r="AB185" s="51">
        <f t="shared" si="61"/>
        <v>200.20623524666252</v>
      </c>
      <c r="AC185" s="30">
        <f t="shared" si="62"/>
        <v>9.956546411709892E-3</v>
      </c>
      <c r="AD185" s="32">
        <f t="shared" si="63"/>
        <v>0.99152660075259713</v>
      </c>
      <c r="AE185" s="130">
        <f t="shared" si="64"/>
        <v>0.9710147812834653</v>
      </c>
      <c r="AF185" s="141">
        <f t="shared" si="65"/>
        <v>279.05924892722504</v>
      </c>
      <c r="AG185" s="48">
        <f t="shared" si="80"/>
        <v>-279.05924892722504</v>
      </c>
      <c r="AH185" s="140">
        <f t="shared" si="81"/>
        <v>1.3878021132247118</v>
      </c>
      <c r="AI185" s="173">
        <f t="shared" si="82"/>
        <v>1.3878021132247119E-2</v>
      </c>
      <c r="AJ185" s="170">
        <f t="shared" si="83"/>
        <v>-1.3878021132247119E-2</v>
      </c>
      <c r="AK185" s="137">
        <f t="shared" si="66"/>
        <v>494.72858368056268</v>
      </c>
      <c r="AL185" s="8">
        <f t="shared" si="67"/>
        <v>2.4603569906532858E-2</v>
      </c>
    </row>
    <row r="186" spans="1:38" x14ac:dyDescent="0.2">
      <c r="A186" s="13" t="s">
        <v>22</v>
      </c>
      <c r="B186" s="270">
        <v>0.166666666666728</v>
      </c>
      <c r="C186" s="271"/>
      <c r="D186" s="272"/>
      <c r="E186" s="249">
        <v>112.5</v>
      </c>
      <c r="F186" s="250"/>
      <c r="G186" s="251"/>
      <c r="H186" s="39">
        <v>20174</v>
      </c>
      <c r="I186" s="44">
        <v>19765.439400000003</v>
      </c>
      <c r="J186" s="45">
        <v>0.1008</v>
      </c>
      <c r="K186" s="41">
        <f t="shared" si="68"/>
        <v>19765.540200000003</v>
      </c>
      <c r="L186" s="116">
        <v>16843.045099999999</v>
      </c>
      <c r="M186" s="29">
        <f t="shared" si="57"/>
        <v>408.4597999999969</v>
      </c>
      <c r="N186" s="81">
        <f t="shared" si="58"/>
        <v>2.024684247050644E-2</v>
      </c>
      <c r="O186" s="107">
        <f t="shared" si="69"/>
        <v>31</v>
      </c>
      <c r="P186" s="197">
        <f t="shared" si="70"/>
        <v>0.1428682446385352</v>
      </c>
      <c r="Q186" s="98">
        <f t="shared" si="71"/>
        <v>72.347514703299282</v>
      </c>
      <c r="R186" s="197">
        <f t="shared" si="72"/>
        <v>0.33342459450390272</v>
      </c>
      <c r="S186" s="208">
        <f t="shared" si="73"/>
        <v>103.34751470329928</v>
      </c>
      <c r="T186" s="213">
        <f t="shared" si="59"/>
        <v>19837.887714703302</v>
      </c>
      <c r="U186" s="84">
        <f t="shared" si="74"/>
        <v>9.1769999999999996</v>
      </c>
      <c r="V186" s="199">
        <f t="shared" si="75"/>
        <v>4.2293609066059272E-2</v>
      </c>
      <c r="W186" s="86">
        <f t="shared" si="76"/>
        <v>104.45862300117638</v>
      </c>
      <c r="X186" s="199">
        <f t="shared" si="77"/>
        <v>0.4814135517915028</v>
      </c>
      <c r="Y186" s="216">
        <f t="shared" si="78"/>
        <v>113.63562300117638</v>
      </c>
      <c r="Z186" s="98">
        <f t="shared" si="79"/>
        <v>216.98313770447567</v>
      </c>
      <c r="AA186" s="83">
        <f t="shared" si="60"/>
        <v>1.0755583310423103E-2</v>
      </c>
      <c r="AB186" s="51">
        <f t="shared" si="61"/>
        <v>191.47666229552124</v>
      </c>
      <c r="AC186" s="30">
        <f t="shared" si="62"/>
        <v>9.4912591600833374E-3</v>
      </c>
      <c r="AD186" s="32">
        <f t="shared" si="63"/>
        <v>0.99152660075259713</v>
      </c>
      <c r="AE186" s="130">
        <f t="shared" si="64"/>
        <v>0.9714463636692503</v>
      </c>
      <c r="AF186" s="141">
        <f t="shared" si="65"/>
        <v>280.03612440762544</v>
      </c>
      <c r="AG186" s="48">
        <f t="shared" si="80"/>
        <v>-280.03612440762544</v>
      </c>
      <c r="AH186" s="140">
        <f t="shared" si="81"/>
        <v>1.3881041162269527</v>
      </c>
      <c r="AI186" s="173">
        <f t="shared" si="82"/>
        <v>1.3881041162269528E-2</v>
      </c>
      <c r="AJ186" s="170">
        <f t="shared" si="83"/>
        <v>-1.3881041162269528E-2</v>
      </c>
      <c r="AK186" s="137">
        <f t="shared" si="66"/>
        <v>497.0192621121011</v>
      </c>
      <c r="AL186" s="8">
        <f t="shared" si="67"/>
        <v>2.4636624472692631E-2</v>
      </c>
    </row>
    <row r="187" spans="1:38" x14ac:dyDescent="0.2">
      <c r="A187" s="13" t="s">
        <v>22</v>
      </c>
      <c r="B187" s="270">
        <v>0.20833333333332901</v>
      </c>
      <c r="C187" s="271"/>
      <c r="D187" s="272"/>
      <c r="E187" s="249">
        <v>112.5</v>
      </c>
      <c r="F187" s="250"/>
      <c r="G187" s="251"/>
      <c r="H187" s="39">
        <v>19712</v>
      </c>
      <c r="I187" s="44">
        <v>19324.129999999997</v>
      </c>
      <c r="J187" s="45">
        <v>0.10083</v>
      </c>
      <c r="K187" s="41">
        <f t="shared" si="68"/>
        <v>19324.230829999997</v>
      </c>
      <c r="L187" s="116">
        <v>16801.134879999998</v>
      </c>
      <c r="M187" s="29">
        <f t="shared" si="57"/>
        <v>387.76917000000321</v>
      </c>
      <c r="N187" s="81">
        <f t="shared" si="58"/>
        <v>1.9671731432630034E-2</v>
      </c>
      <c r="O187" s="107">
        <f t="shared" si="69"/>
        <v>31</v>
      </c>
      <c r="P187" s="197">
        <f t="shared" si="70"/>
        <v>0.14821200767640486</v>
      </c>
      <c r="Q187" s="98">
        <f t="shared" si="71"/>
        <v>69.152943920578196</v>
      </c>
      <c r="R187" s="197">
        <f t="shared" si="72"/>
        <v>0.33062247274847517</v>
      </c>
      <c r="S187" s="208">
        <f t="shared" si="73"/>
        <v>100.1529439205782</v>
      </c>
      <c r="T187" s="213">
        <f t="shared" si="59"/>
        <v>19393.383773920574</v>
      </c>
      <c r="U187" s="84">
        <f t="shared" si="74"/>
        <v>9.1769999999999996</v>
      </c>
      <c r="V187" s="199">
        <f t="shared" si="75"/>
        <v>4.3875535304721526E-2</v>
      </c>
      <c r="W187" s="86">
        <f t="shared" si="76"/>
        <v>99.829897350063717</v>
      </c>
      <c r="X187" s="199">
        <f t="shared" si="77"/>
        <v>0.47728998427039843</v>
      </c>
      <c r="Y187" s="216">
        <f t="shared" si="78"/>
        <v>109.00689735006372</v>
      </c>
      <c r="Z187" s="98">
        <f t="shared" si="79"/>
        <v>209.15984127064192</v>
      </c>
      <c r="AA187" s="83">
        <f t="shared" si="60"/>
        <v>1.0610787402122662E-2</v>
      </c>
      <c r="AB187" s="51">
        <f t="shared" si="61"/>
        <v>178.60932872936129</v>
      </c>
      <c r="AC187" s="30">
        <f t="shared" si="62"/>
        <v>9.0609440305073705E-3</v>
      </c>
      <c r="AD187" s="32">
        <f t="shared" si="63"/>
        <v>0.99152660075259713</v>
      </c>
      <c r="AE187" s="130">
        <f t="shared" si="64"/>
        <v>0.97201648393878259</v>
      </c>
      <c r="AF187" s="141">
        <f t="shared" si="65"/>
        <v>273.70174429889278</v>
      </c>
      <c r="AG187" s="48">
        <f t="shared" si="80"/>
        <v>-273.70174429889278</v>
      </c>
      <c r="AH187" s="140">
        <f t="shared" si="81"/>
        <v>1.3885031671007142</v>
      </c>
      <c r="AI187" s="173">
        <f t="shared" si="82"/>
        <v>1.3885031671007141E-2</v>
      </c>
      <c r="AJ187" s="170">
        <f t="shared" si="83"/>
        <v>-1.3885031671007141E-2</v>
      </c>
      <c r="AK187" s="137">
        <f t="shared" si="66"/>
        <v>482.86158556953467</v>
      </c>
      <c r="AL187" s="8">
        <f t="shared" si="67"/>
        <v>2.4495819073129803E-2</v>
      </c>
    </row>
    <row r="188" spans="1:38" x14ac:dyDescent="0.2">
      <c r="A188" s="13" t="s">
        <v>22</v>
      </c>
      <c r="B188" s="270">
        <v>0.25000000000002798</v>
      </c>
      <c r="C188" s="271"/>
      <c r="D188" s="272"/>
      <c r="E188" s="249">
        <v>112.5</v>
      </c>
      <c r="F188" s="250"/>
      <c r="G188" s="251"/>
      <c r="H188" s="39">
        <v>19294</v>
      </c>
      <c r="I188" s="44">
        <v>18921.095200000003</v>
      </c>
      <c r="J188" s="45">
        <v>0.10083</v>
      </c>
      <c r="K188" s="41">
        <f t="shared" si="68"/>
        <v>18921.196030000003</v>
      </c>
      <c r="L188" s="116">
        <v>16862.823380000002</v>
      </c>
      <c r="M188" s="29">
        <f t="shared" si="57"/>
        <v>372.80396999999721</v>
      </c>
      <c r="N188" s="81">
        <f t="shared" si="58"/>
        <v>1.9322274800455955E-2</v>
      </c>
      <c r="O188" s="107">
        <f t="shared" si="69"/>
        <v>31</v>
      </c>
      <c r="P188" s="197">
        <f t="shared" si="70"/>
        <v>0.15333603665800541</v>
      </c>
      <c r="Q188" s="98">
        <f t="shared" si="71"/>
        <v>66.298455408460697</v>
      </c>
      <c r="R188" s="197">
        <f t="shared" si="72"/>
        <v>0.32793362544776988</v>
      </c>
      <c r="S188" s="208">
        <f t="shared" si="73"/>
        <v>97.298455408460697</v>
      </c>
      <c r="T188" s="213">
        <f t="shared" si="59"/>
        <v>18987.494485408464</v>
      </c>
      <c r="U188" s="84">
        <f t="shared" si="74"/>
        <v>9.1769999999999996</v>
      </c>
      <c r="V188" s="199">
        <f t="shared" si="75"/>
        <v>4.5392413174532763E-2</v>
      </c>
      <c r="W188" s="86">
        <f t="shared" si="76"/>
        <v>95.694893295289631</v>
      </c>
      <c r="X188" s="199">
        <f t="shared" si="77"/>
        <v>0.47333792471969188</v>
      </c>
      <c r="Y188" s="216">
        <f t="shared" si="78"/>
        <v>104.87189329528962</v>
      </c>
      <c r="Z188" s="98">
        <f t="shared" si="79"/>
        <v>202.17034870375034</v>
      </c>
      <c r="AA188" s="83">
        <f t="shared" si="60"/>
        <v>1.0478405136506184E-2</v>
      </c>
      <c r="AB188" s="51">
        <f t="shared" si="61"/>
        <v>170.63362129624687</v>
      </c>
      <c r="AC188" s="30">
        <f t="shared" si="62"/>
        <v>8.8438696639497709E-3</v>
      </c>
      <c r="AD188" s="32">
        <f t="shared" si="63"/>
        <v>0.99152660075259713</v>
      </c>
      <c r="AE188" s="130">
        <f t="shared" si="64"/>
        <v>0.97236286960569529</v>
      </c>
      <c r="AF188" s="141">
        <f t="shared" si="65"/>
        <v>267.94459055927257</v>
      </c>
      <c r="AG188" s="48">
        <f t="shared" si="80"/>
        <v>-267.94459055927257</v>
      </c>
      <c r="AH188" s="140">
        <f t="shared" si="81"/>
        <v>1.3887456751283953</v>
      </c>
      <c r="AI188" s="173">
        <f t="shared" si="82"/>
        <v>1.3887456751283953E-2</v>
      </c>
      <c r="AJ188" s="170">
        <f t="shared" si="83"/>
        <v>-1.3887456751283953E-2</v>
      </c>
      <c r="AK188" s="137">
        <f t="shared" si="66"/>
        <v>470.1149392630229</v>
      </c>
      <c r="AL188" s="8">
        <f t="shared" si="67"/>
        <v>2.4365861887790136E-2</v>
      </c>
    </row>
    <row r="189" spans="1:38" x14ac:dyDescent="0.2">
      <c r="A189" s="13" t="s">
        <v>22</v>
      </c>
      <c r="B189" s="270">
        <v>0.29166666666672802</v>
      </c>
      <c r="C189" s="271"/>
      <c r="D189" s="272"/>
      <c r="E189" s="249">
        <v>112.5</v>
      </c>
      <c r="F189" s="250"/>
      <c r="G189" s="251"/>
      <c r="H189" s="39">
        <v>19448</v>
      </c>
      <c r="I189" s="44">
        <v>19064.358399999997</v>
      </c>
      <c r="J189" s="45">
        <v>0.10083</v>
      </c>
      <c r="K189" s="41">
        <f t="shared" si="68"/>
        <v>19064.459229999997</v>
      </c>
      <c r="L189" s="116">
        <v>17214.318080000001</v>
      </c>
      <c r="M189" s="29">
        <f t="shared" si="57"/>
        <v>383.54077000000325</v>
      </c>
      <c r="N189" s="81">
        <f t="shared" si="58"/>
        <v>1.9721347696421393E-2</v>
      </c>
      <c r="O189" s="107">
        <f t="shared" si="69"/>
        <v>31</v>
      </c>
      <c r="P189" s="197">
        <f t="shared" si="70"/>
        <v>0.15148711893728994</v>
      </c>
      <c r="Q189" s="98">
        <f t="shared" si="71"/>
        <v>67.306223283765178</v>
      </c>
      <c r="R189" s="197">
        <f t="shared" si="72"/>
        <v>0.32890405973572673</v>
      </c>
      <c r="S189" s="208">
        <f t="shared" si="73"/>
        <v>98.306223283765178</v>
      </c>
      <c r="T189" s="213">
        <f t="shared" si="59"/>
        <v>19131.765453283762</v>
      </c>
      <c r="U189" s="84">
        <f t="shared" si="74"/>
        <v>9.1769999999999996</v>
      </c>
      <c r="V189" s="199">
        <f t="shared" si="75"/>
        <v>4.4845073886693863E-2</v>
      </c>
      <c r="W189" s="86">
        <f t="shared" si="76"/>
        <v>97.154637792943603</v>
      </c>
      <c r="X189" s="199">
        <f t="shared" si="77"/>
        <v>0.47476374744028943</v>
      </c>
      <c r="Y189" s="216">
        <f t="shared" si="78"/>
        <v>106.33163779294361</v>
      </c>
      <c r="Z189" s="98">
        <f t="shared" si="79"/>
        <v>204.63786107670879</v>
      </c>
      <c r="AA189" s="83">
        <f t="shared" si="60"/>
        <v>1.0522308776054545E-2</v>
      </c>
      <c r="AB189" s="51">
        <f t="shared" si="61"/>
        <v>178.90290892329446</v>
      </c>
      <c r="AC189" s="30">
        <f t="shared" si="62"/>
        <v>9.1990389203668484E-3</v>
      </c>
      <c r="AD189" s="32">
        <f t="shared" si="63"/>
        <v>0.99152660075259713</v>
      </c>
      <c r="AE189" s="130">
        <f t="shared" si="64"/>
        <v>0.97196721924522922</v>
      </c>
      <c r="AF189" s="141">
        <f t="shared" si="65"/>
        <v>270.02938888264345</v>
      </c>
      <c r="AG189" s="48">
        <f t="shared" si="80"/>
        <v>-270.02938888264345</v>
      </c>
      <c r="AH189" s="140">
        <f t="shared" si="81"/>
        <v>1.3884686799806842</v>
      </c>
      <c r="AI189" s="173">
        <f t="shared" si="82"/>
        <v>1.3884686799806843E-2</v>
      </c>
      <c r="AJ189" s="170">
        <f t="shared" si="83"/>
        <v>-1.3884686799806843E-2</v>
      </c>
      <c r="AK189" s="137">
        <f t="shared" si="66"/>
        <v>474.66724995935226</v>
      </c>
      <c r="AL189" s="8">
        <f t="shared" si="67"/>
        <v>2.4406995575861387E-2</v>
      </c>
    </row>
    <row r="190" spans="1:38" x14ac:dyDescent="0.2">
      <c r="A190" s="13" t="s">
        <v>22</v>
      </c>
      <c r="B190" s="270">
        <v>0.33333333333332898</v>
      </c>
      <c r="C190" s="271"/>
      <c r="D190" s="272"/>
      <c r="E190" s="249">
        <v>112.5</v>
      </c>
      <c r="F190" s="250"/>
      <c r="G190" s="251"/>
      <c r="H190" s="39">
        <v>19712</v>
      </c>
      <c r="I190" s="44">
        <v>19341.027999999998</v>
      </c>
      <c r="J190" s="45">
        <v>0.10083</v>
      </c>
      <c r="K190" s="41">
        <f t="shared" si="68"/>
        <v>19341.128829999998</v>
      </c>
      <c r="L190" s="116">
        <v>17519.875840000001</v>
      </c>
      <c r="M190" s="29">
        <f t="shared" si="57"/>
        <v>370.87117000000217</v>
      </c>
      <c r="N190" s="81">
        <f t="shared" si="58"/>
        <v>1.8814487114448161E-2</v>
      </c>
      <c r="O190" s="107">
        <f t="shared" si="69"/>
        <v>31</v>
      </c>
      <c r="P190" s="197">
        <f t="shared" si="70"/>
        <v>0.1480023547332838</v>
      </c>
      <c r="Q190" s="98">
        <f t="shared" si="71"/>
        <v>69.273937855306855</v>
      </c>
      <c r="R190" s="197">
        <f t="shared" si="72"/>
        <v>0.33073244916879296</v>
      </c>
      <c r="S190" s="208">
        <f t="shared" si="73"/>
        <v>100.27393785530685</v>
      </c>
      <c r="T190" s="213">
        <f t="shared" si="59"/>
        <v>19410.402767855303</v>
      </c>
      <c r="U190" s="84">
        <f t="shared" si="74"/>
        <v>9.1769999999999996</v>
      </c>
      <c r="V190" s="199">
        <f t="shared" si="75"/>
        <v>4.3813471270559526E-2</v>
      </c>
      <c r="W190" s="86">
        <f t="shared" si="76"/>
        <v>100.00518908176346</v>
      </c>
      <c r="X190" s="199">
        <f t="shared" si="77"/>
        <v>0.47745172482736375</v>
      </c>
      <c r="Y190" s="216">
        <f t="shared" si="78"/>
        <v>109.18218908176345</v>
      </c>
      <c r="Z190" s="98">
        <f t="shared" si="79"/>
        <v>209.45612693707031</v>
      </c>
      <c r="AA190" s="83">
        <f t="shared" si="60"/>
        <v>1.0625818127895207E-2</v>
      </c>
      <c r="AB190" s="51">
        <f t="shared" si="61"/>
        <v>161.41504306293186</v>
      </c>
      <c r="AC190" s="30">
        <f t="shared" si="62"/>
        <v>8.1886689865529553E-3</v>
      </c>
      <c r="AD190" s="32">
        <f t="shared" si="63"/>
        <v>0.99152660075259713</v>
      </c>
      <c r="AE190" s="130">
        <f t="shared" si="64"/>
        <v>0.97286646448360392</v>
      </c>
      <c r="AF190" s="141">
        <f t="shared" si="65"/>
        <v>273.81906190907358</v>
      </c>
      <c r="AG190" s="48">
        <f t="shared" si="80"/>
        <v>-273.81906190907358</v>
      </c>
      <c r="AH190" s="140">
        <f t="shared" si="81"/>
        <v>1.3890983254315827</v>
      </c>
      <c r="AI190" s="173">
        <f t="shared" si="82"/>
        <v>1.3890983254315828E-2</v>
      </c>
      <c r="AJ190" s="170">
        <f t="shared" si="83"/>
        <v>-1.3890983254315828E-2</v>
      </c>
      <c r="AK190" s="137">
        <f t="shared" si="66"/>
        <v>483.27518884614392</v>
      </c>
      <c r="AL190" s="8">
        <f t="shared" si="67"/>
        <v>2.4516801382211035E-2</v>
      </c>
    </row>
    <row r="191" spans="1:38" x14ac:dyDescent="0.2">
      <c r="A191" s="13" t="s">
        <v>22</v>
      </c>
      <c r="B191" s="270">
        <v>0.37500000000032702</v>
      </c>
      <c r="C191" s="271"/>
      <c r="D191" s="272"/>
      <c r="E191" s="249">
        <v>112.5</v>
      </c>
      <c r="F191" s="250"/>
      <c r="G191" s="251"/>
      <c r="H191" s="39">
        <v>21604</v>
      </c>
      <c r="I191" s="44">
        <v>21172.697999999997</v>
      </c>
      <c r="J191" s="45">
        <v>0.10083</v>
      </c>
      <c r="K191" s="41">
        <f t="shared" si="68"/>
        <v>21172.798829999996</v>
      </c>
      <c r="L191" s="116">
        <v>18754.724540000003</v>
      </c>
      <c r="M191" s="29">
        <f t="shared" si="57"/>
        <v>431.20117000000391</v>
      </c>
      <c r="N191" s="81">
        <f t="shared" si="58"/>
        <v>1.9959320959081834E-2</v>
      </c>
      <c r="O191" s="107">
        <f t="shared" si="69"/>
        <v>31</v>
      </c>
      <c r="P191" s="197">
        <f t="shared" si="70"/>
        <v>0.12751011025824258</v>
      </c>
      <c r="Q191" s="98">
        <f t="shared" si="71"/>
        <v>83.016187091786875</v>
      </c>
      <c r="R191" s="197">
        <f t="shared" si="72"/>
        <v>0.34146461836427866</v>
      </c>
      <c r="S191" s="208">
        <f t="shared" si="73"/>
        <v>114.01618709178688</v>
      </c>
      <c r="T191" s="213">
        <f t="shared" si="59"/>
        <v>21255.815017091783</v>
      </c>
      <c r="U191" s="84">
        <f t="shared" si="74"/>
        <v>9.1769999999999996</v>
      </c>
      <c r="V191" s="199">
        <f t="shared" si="75"/>
        <v>3.7747105865802967E-2</v>
      </c>
      <c r="W191" s="86">
        <f t="shared" si="76"/>
        <v>119.9247894923176</v>
      </c>
      <c r="X191" s="199">
        <f t="shared" si="77"/>
        <v>0.49327816551167575</v>
      </c>
      <c r="Y191" s="216">
        <f t="shared" si="78"/>
        <v>129.10178949231761</v>
      </c>
      <c r="Z191" s="98">
        <f t="shared" si="79"/>
        <v>243.1179765841045</v>
      </c>
      <c r="AA191" s="83">
        <f t="shared" si="60"/>
        <v>1.1253377920019649E-2</v>
      </c>
      <c r="AB191" s="51">
        <f t="shared" si="61"/>
        <v>188.08319341589942</v>
      </c>
      <c r="AC191" s="30">
        <f t="shared" si="62"/>
        <v>8.705943039062183E-3</v>
      </c>
      <c r="AD191" s="32">
        <f t="shared" si="63"/>
        <v>0.99152660075259713</v>
      </c>
      <c r="AE191" s="130">
        <f t="shared" si="64"/>
        <v>0.97173177544442269</v>
      </c>
      <c r="AF191" s="141">
        <f t="shared" si="65"/>
        <v>299.92916869347545</v>
      </c>
      <c r="AG191" s="48">
        <f t="shared" si="80"/>
        <v>-299.92916869347545</v>
      </c>
      <c r="AH191" s="140">
        <f t="shared" si="81"/>
        <v>1.3883038728637078</v>
      </c>
      <c r="AI191" s="173">
        <f t="shared" si="82"/>
        <v>1.3883038728637078E-2</v>
      </c>
      <c r="AJ191" s="170">
        <f t="shared" si="83"/>
        <v>-1.3883038728637078E-2</v>
      </c>
      <c r="AK191" s="137">
        <f t="shared" si="66"/>
        <v>543.04714527757994</v>
      </c>
      <c r="AL191" s="8">
        <f t="shared" si="67"/>
        <v>2.5136416648656727E-2</v>
      </c>
    </row>
    <row r="192" spans="1:38" x14ac:dyDescent="0.2">
      <c r="A192" s="13" t="s">
        <v>22</v>
      </c>
      <c r="B192" s="270">
        <v>0.41666666666633001</v>
      </c>
      <c r="C192" s="271"/>
      <c r="D192" s="272"/>
      <c r="E192" s="249">
        <v>112.5</v>
      </c>
      <c r="F192" s="250"/>
      <c r="G192" s="251"/>
      <c r="H192" s="39">
        <v>22748</v>
      </c>
      <c r="I192" s="44">
        <v>22269.351000000002</v>
      </c>
      <c r="J192" s="45">
        <v>0.10083</v>
      </c>
      <c r="K192" s="41">
        <f t="shared" si="68"/>
        <v>22269.451830000002</v>
      </c>
      <c r="L192" s="116">
        <v>19618.28728</v>
      </c>
      <c r="M192" s="29">
        <f t="shared" si="57"/>
        <v>478.54816999999821</v>
      </c>
      <c r="N192" s="81">
        <f t="shared" si="58"/>
        <v>2.1036933796377624E-2</v>
      </c>
      <c r="O192" s="107">
        <f t="shared" si="69"/>
        <v>31</v>
      </c>
      <c r="P192" s="197">
        <f t="shared" si="70"/>
        <v>0.11709650233288894</v>
      </c>
      <c r="Q192" s="98">
        <f t="shared" si="71"/>
        <v>91.838608297905623</v>
      </c>
      <c r="R192" s="197">
        <f t="shared" si="72"/>
        <v>0.34690257454209611</v>
      </c>
      <c r="S192" s="208">
        <f t="shared" si="73"/>
        <v>122.83860829790562</v>
      </c>
      <c r="T192" s="213">
        <f t="shared" si="59"/>
        <v>22361.290438297907</v>
      </c>
      <c r="U192" s="84">
        <f t="shared" si="74"/>
        <v>9.1769999999999996</v>
      </c>
      <c r="V192" s="199">
        <f t="shared" si="75"/>
        <v>3.4664341997061997E-2</v>
      </c>
      <c r="W192" s="86">
        <f t="shared" si="76"/>
        <v>132.72329835082883</v>
      </c>
      <c r="X192" s="199">
        <f t="shared" si="77"/>
        <v>0.50133658112795298</v>
      </c>
      <c r="Y192" s="216">
        <f t="shared" si="78"/>
        <v>141.90029835082882</v>
      </c>
      <c r="Z192" s="98">
        <f t="shared" si="79"/>
        <v>264.73890664873443</v>
      </c>
      <c r="AA192" s="83">
        <f t="shared" si="60"/>
        <v>1.1637898129450257E-2</v>
      </c>
      <c r="AB192" s="51">
        <f t="shared" si="61"/>
        <v>213.80926335126378</v>
      </c>
      <c r="AC192" s="30">
        <f t="shared" si="62"/>
        <v>9.3990356669273693E-3</v>
      </c>
      <c r="AD192" s="32">
        <f t="shared" si="63"/>
        <v>0.99152660075259713</v>
      </c>
      <c r="AE192" s="130">
        <f t="shared" si="64"/>
        <v>0.97066352637578923</v>
      </c>
      <c r="AF192" s="141">
        <f t="shared" si="65"/>
        <v>315.64132317127081</v>
      </c>
      <c r="AG192" s="48">
        <f t="shared" si="80"/>
        <v>-315.64132317127081</v>
      </c>
      <c r="AH192" s="140">
        <f t="shared" si="81"/>
        <v>1.3875563705436558</v>
      </c>
      <c r="AI192" s="173">
        <f t="shared" si="82"/>
        <v>1.3875563705436557E-2</v>
      </c>
      <c r="AJ192" s="170">
        <f t="shared" si="83"/>
        <v>-1.3875563705436557E-2</v>
      </c>
      <c r="AK192" s="137">
        <f t="shared" si="66"/>
        <v>580.3802298200053</v>
      </c>
      <c r="AL192" s="8">
        <f t="shared" si="67"/>
        <v>2.5513461834886817E-2</v>
      </c>
    </row>
    <row r="193" spans="1:38" x14ac:dyDescent="0.2">
      <c r="A193" s="13" t="s">
        <v>22</v>
      </c>
      <c r="B193" s="270">
        <v>0.45833333333332898</v>
      </c>
      <c r="C193" s="271"/>
      <c r="D193" s="272"/>
      <c r="E193" s="249">
        <v>112.5</v>
      </c>
      <c r="F193" s="250"/>
      <c r="G193" s="251"/>
      <c r="H193" s="39">
        <v>23408</v>
      </c>
      <c r="I193" s="44">
        <v>22925.18</v>
      </c>
      <c r="J193" s="45">
        <v>0.1004</v>
      </c>
      <c r="K193" s="41">
        <f t="shared" si="68"/>
        <v>22925.2804</v>
      </c>
      <c r="L193" s="116">
        <v>19970.760460000001</v>
      </c>
      <c r="M193" s="29">
        <f t="shared" si="57"/>
        <v>482.71960000000036</v>
      </c>
      <c r="N193" s="81">
        <f t="shared" si="58"/>
        <v>2.0621992481203024E-2</v>
      </c>
      <c r="O193" s="107">
        <f t="shared" si="69"/>
        <v>31</v>
      </c>
      <c r="P193" s="197">
        <f t="shared" si="70"/>
        <v>0.11143292776949996</v>
      </c>
      <c r="Q193" s="98">
        <f t="shared" si="71"/>
        <v>97.327496559004459</v>
      </c>
      <c r="R193" s="197">
        <f t="shared" si="72"/>
        <v>0.34985444819502581</v>
      </c>
      <c r="S193" s="208">
        <f t="shared" si="73"/>
        <v>128.32749655900446</v>
      </c>
      <c r="T193" s="213">
        <f t="shared" si="59"/>
        <v>23022.607896559006</v>
      </c>
      <c r="U193" s="84">
        <f t="shared" si="74"/>
        <v>9.1769999999999996</v>
      </c>
      <c r="V193" s="199">
        <f t="shared" si="75"/>
        <v>3.2987741230345195E-2</v>
      </c>
      <c r="W193" s="86">
        <f t="shared" si="76"/>
        <v>140.68975553965518</v>
      </c>
      <c r="X193" s="199">
        <f t="shared" si="77"/>
        <v>0.50572488280512917</v>
      </c>
      <c r="Y193" s="216">
        <f t="shared" si="78"/>
        <v>149.86675553965517</v>
      </c>
      <c r="Z193" s="98">
        <f t="shared" si="79"/>
        <v>278.1942520986596</v>
      </c>
      <c r="AA193" s="83">
        <f t="shared" si="60"/>
        <v>1.1884580147755451E-2</v>
      </c>
      <c r="AB193" s="51">
        <f t="shared" si="61"/>
        <v>204.52534790134075</v>
      </c>
      <c r="AC193" s="30">
        <f t="shared" si="62"/>
        <v>8.7374123334475716E-3</v>
      </c>
      <c r="AD193" s="32">
        <f t="shared" si="63"/>
        <v>0.99152660075259713</v>
      </c>
      <c r="AE193" s="130">
        <f t="shared" si="64"/>
        <v>0.97107509385857071</v>
      </c>
      <c r="AF193" s="141">
        <f t="shared" si="65"/>
        <v>324.86659685332432</v>
      </c>
      <c r="AG193" s="48">
        <f t="shared" si="80"/>
        <v>-324.86659685332432</v>
      </c>
      <c r="AH193" s="140">
        <f t="shared" si="81"/>
        <v>1.3878443132831695</v>
      </c>
      <c r="AI193" s="173">
        <f t="shared" si="82"/>
        <v>1.3878443132831694E-2</v>
      </c>
      <c r="AJ193" s="170">
        <f t="shared" si="83"/>
        <v>-1.3878443132831694E-2</v>
      </c>
      <c r="AK193" s="137">
        <f t="shared" si="66"/>
        <v>603.06084895198387</v>
      </c>
      <c r="AL193" s="8">
        <f t="shared" si="67"/>
        <v>2.5763023280587143E-2</v>
      </c>
    </row>
    <row r="194" spans="1:38" x14ac:dyDescent="0.2">
      <c r="A194" s="13" t="s">
        <v>22</v>
      </c>
      <c r="B194" s="270">
        <v>0.50000000000032696</v>
      </c>
      <c r="C194" s="271"/>
      <c r="D194" s="272"/>
      <c r="E194" s="249">
        <v>112.5</v>
      </c>
      <c r="F194" s="250"/>
      <c r="G194" s="251"/>
      <c r="H194" s="39">
        <v>23914</v>
      </c>
      <c r="I194" s="44">
        <v>23417.444</v>
      </c>
      <c r="J194" s="45">
        <v>9.4939999999999997E-2</v>
      </c>
      <c r="K194" s="41">
        <f t="shared" si="68"/>
        <v>23417.538939999999</v>
      </c>
      <c r="L194" s="116">
        <v>19770.752079999998</v>
      </c>
      <c r="M194" s="29">
        <f t="shared" si="57"/>
        <v>496.46106000000145</v>
      </c>
      <c r="N194" s="81">
        <f t="shared" si="58"/>
        <v>2.0760268461988855E-2</v>
      </c>
      <c r="O194" s="107">
        <f t="shared" si="69"/>
        <v>31</v>
      </c>
      <c r="P194" s="197">
        <f t="shared" si="70"/>
        <v>0.10743290102554885</v>
      </c>
      <c r="Q194" s="98">
        <f t="shared" si="71"/>
        <v>101.5520611122993</v>
      </c>
      <c r="R194" s="197">
        <f t="shared" si="72"/>
        <v>0.3519365332392948</v>
      </c>
      <c r="S194" s="208">
        <f t="shared" si="73"/>
        <v>132.5520611122993</v>
      </c>
      <c r="T194" s="213">
        <f t="shared" si="59"/>
        <v>23519.091001112298</v>
      </c>
      <c r="U194" s="84">
        <f t="shared" si="74"/>
        <v>9.1769999999999996</v>
      </c>
      <c r="V194" s="199">
        <f t="shared" si="75"/>
        <v>3.1803604281014898E-2</v>
      </c>
      <c r="W194" s="86">
        <f t="shared" si="76"/>
        <v>146.82313941543123</v>
      </c>
      <c r="X194" s="199">
        <f t="shared" si="77"/>
        <v>0.50882696145414141</v>
      </c>
      <c r="Y194" s="216">
        <f t="shared" si="78"/>
        <v>156.00013941543122</v>
      </c>
      <c r="Z194" s="98">
        <f t="shared" si="79"/>
        <v>288.55220052773052</v>
      </c>
      <c r="AA194" s="83">
        <f t="shared" si="60"/>
        <v>1.2066245735875659E-2</v>
      </c>
      <c r="AB194" s="51">
        <f t="shared" si="61"/>
        <v>207.90885947227093</v>
      </c>
      <c r="AC194" s="30">
        <f t="shared" si="62"/>
        <v>8.6940227261131948E-3</v>
      </c>
      <c r="AD194" s="32">
        <f t="shared" si="63"/>
        <v>0.99152660075259713</v>
      </c>
      <c r="AE194" s="130">
        <f t="shared" si="64"/>
        <v>0.97093830591428876</v>
      </c>
      <c r="AF194" s="141">
        <f t="shared" si="65"/>
        <v>331.86620167647226</v>
      </c>
      <c r="AG194" s="48">
        <f t="shared" si="80"/>
        <v>-331.86620167647226</v>
      </c>
      <c r="AH194" s="140">
        <f t="shared" si="81"/>
        <v>1.387748606157365</v>
      </c>
      <c r="AI194" s="173">
        <f t="shared" si="82"/>
        <v>1.387748606157365E-2</v>
      </c>
      <c r="AJ194" s="170">
        <f t="shared" si="83"/>
        <v>-1.387748606157365E-2</v>
      </c>
      <c r="AK194" s="137">
        <f t="shared" si="66"/>
        <v>620.41840220420272</v>
      </c>
      <c r="AL194" s="8">
        <f t="shared" si="67"/>
        <v>2.5943731797449306E-2</v>
      </c>
    </row>
    <row r="195" spans="1:38" x14ac:dyDescent="0.2">
      <c r="A195" s="13" t="s">
        <v>22</v>
      </c>
      <c r="B195" s="270">
        <v>0.54166666666633001</v>
      </c>
      <c r="C195" s="271"/>
      <c r="D195" s="272"/>
      <c r="E195" s="249">
        <v>112.5</v>
      </c>
      <c r="F195" s="250"/>
      <c r="G195" s="251"/>
      <c r="H195" s="39">
        <v>23738</v>
      </c>
      <c r="I195" s="44">
        <v>23242.197999999997</v>
      </c>
      <c r="J195" s="45">
        <v>9.5399999999999999E-2</v>
      </c>
      <c r="K195" s="41">
        <f t="shared" si="68"/>
        <v>23242.293399999995</v>
      </c>
      <c r="L195" s="116">
        <v>19466.99756</v>
      </c>
      <c r="M195" s="29">
        <f t="shared" si="57"/>
        <v>495.70660000000498</v>
      </c>
      <c r="N195" s="81">
        <f t="shared" si="58"/>
        <v>2.0882407953492502E-2</v>
      </c>
      <c r="O195" s="107">
        <f t="shared" si="69"/>
        <v>31</v>
      </c>
      <c r="P195" s="197">
        <f t="shared" si="70"/>
        <v>0.10883328752636243</v>
      </c>
      <c r="Q195" s="98">
        <f t="shared" si="71"/>
        <v>100.03781527623764</v>
      </c>
      <c r="R195" s="197">
        <f t="shared" si="72"/>
        <v>0.35120788107960976</v>
      </c>
      <c r="S195" s="208">
        <f t="shared" si="73"/>
        <v>131.03781527623764</v>
      </c>
      <c r="T195" s="213">
        <f t="shared" si="59"/>
        <v>23342.331215276234</v>
      </c>
      <c r="U195" s="84">
        <f t="shared" si="74"/>
        <v>9.1769999999999996</v>
      </c>
      <c r="V195" s="199">
        <f t="shared" si="75"/>
        <v>3.2218163859013806E-2</v>
      </c>
      <c r="W195" s="86">
        <f t="shared" si="76"/>
        <v>144.62450828541571</v>
      </c>
      <c r="X195" s="199">
        <f t="shared" si="77"/>
        <v>0.50774066753501401</v>
      </c>
      <c r="Y195" s="216">
        <f t="shared" si="78"/>
        <v>153.80150828541571</v>
      </c>
      <c r="Z195" s="98">
        <f t="shared" si="79"/>
        <v>284.83932356165337</v>
      </c>
      <c r="AA195" s="83">
        <f t="shared" si="60"/>
        <v>1.1999297479217009E-2</v>
      </c>
      <c r="AB195" s="51">
        <f t="shared" si="61"/>
        <v>210.86727643835161</v>
      </c>
      <c r="AC195" s="30">
        <f t="shared" si="62"/>
        <v>8.8831104742754918E-3</v>
      </c>
      <c r="AD195" s="32">
        <f t="shared" si="63"/>
        <v>0.99152660075259713</v>
      </c>
      <c r="AE195" s="130">
        <f t="shared" si="64"/>
        <v>0.97081715295976101</v>
      </c>
      <c r="AF195" s="141">
        <f t="shared" si="65"/>
        <v>329.4036433345687</v>
      </c>
      <c r="AG195" s="48">
        <f t="shared" si="80"/>
        <v>-329.4036433345687</v>
      </c>
      <c r="AH195" s="140">
        <f t="shared" si="81"/>
        <v>1.3876638441931446</v>
      </c>
      <c r="AI195" s="173">
        <f t="shared" si="82"/>
        <v>1.3876638441931446E-2</v>
      </c>
      <c r="AJ195" s="170">
        <f t="shared" si="83"/>
        <v>-1.3876638441931446E-2</v>
      </c>
      <c r="AK195" s="137">
        <f t="shared" si="66"/>
        <v>614.24296689622201</v>
      </c>
      <c r="AL195" s="8">
        <f t="shared" si="67"/>
        <v>2.5875935921148455E-2</v>
      </c>
    </row>
    <row r="196" spans="1:38" x14ac:dyDescent="0.2">
      <c r="A196" s="13" t="s">
        <v>22</v>
      </c>
      <c r="B196" s="270">
        <v>0.58333333333332904</v>
      </c>
      <c r="C196" s="271"/>
      <c r="D196" s="272"/>
      <c r="E196" s="249">
        <v>112.5</v>
      </c>
      <c r="F196" s="250"/>
      <c r="G196" s="251"/>
      <c r="H196" s="39">
        <v>24354</v>
      </c>
      <c r="I196" s="44">
        <v>23834.16</v>
      </c>
      <c r="J196" s="45">
        <v>9.9699999999999997E-2</v>
      </c>
      <c r="K196" s="41">
        <f t="shared" si="68"/>
        <v>23834.259699999999</v>
      </c>
      <c r="L196" s="116">
        <v>19653.634579999998</v>
      </c>
      <c r="M196" s="29">
        <f t="shared" si="57"/>
        <v>519.7403000000013</v>
      </c>
      <c r="N196" s="81">
        <f t="shared" si="58"/>
        <v>2.1341065122772493E-2</v>
      </c>
      <c r="O196" s="107">
        <f t="shared" si="69"/>
        <v>31</v>
      </c>
      <c r="P196" s="197">
        <f t="shared" si="70"/>
        <v>0.10420377488807005</v>
      </c>
      <c r="Q196" s="98">
        <f t="shared" si="71"/>
        <v>105.1985065642674</v>
      </c>
      <c r="R196" s="197">
        <f t="shared" si="72"/>
        <v>0.3536155321478735</v>
      </c>
      <c r="S196" s="208">
        <f t="shared" si="73"/>
        <v>136.1985065642674</v>
      </c>
      <c r="T196" s="213">
        <f t="shared" si="59"/>
        <v>23939.458206564264</v>
      </c>
      <c r="U196" s="84">
        <f t="shared" si="74"/>
        <v>9.1769999999999996</v>
      </c>
      <c r="V196" s="199">
        <f t="shared" si="75"/>
        <v>3.0847678778961895E-2</v>
      </c>
      <c r="W196" s="86">
        <f t="shared" si="76"/>
        <v>152.11851448533943</v>
      </c>
      <c r="X196" s="199">
        <f t="shared" si="77"/>
        <v>0.51133301418509458</v>
      </c>
      <c r="Y196" s="216">
        <f t="shared" si="78"/>
        <v>161.29551448533942</v>
      </c>
      <c r="Z196" s="98">
        <f t="shared" si="79"/>
        <v>297.49402104960683</v>
      </c>
      <c r="AA196" s="83">
        <f t="shared" si="60"/>
        <v>1.2215406957773131E-2</v>
      </c>
      <c r="AB196" s="51">
        <f t="shared" si="61"/>
        <v>222.24627895039447</v>
      </c>
      <c r="AC196" s="30">
        <f t="shared" si="62"/>
        <v>9.1256581649993614E-3</v>
      </c>
      <c r="AD196" s="32">
        <f t="shared" si="63"/>
        <v>0.99152660075259713</v>
      </c>
      <c r="AE196" s="130">
        <f t="shared" si="64"/>
        <v>0.97036230789987354</v>
      </c>
      <c r="AF196" s="141">
        <f t="shared" si="65"/>
        <v>337.87416451788204</v>
      </c>
      <c r="AG196" s="48">
        <f t="shared" si="80"/>
        <v>-337.87416451788204</v>
      </c>
      <c r="AH196" s="140">
        <f t="shared" si="81"/>
        <v>1.3873456701892175</v>
      </c>
      <c r="AI196" s="173">
        <f t="shared" si="82"/>
        <v>1.3873456701892176E-2</v>
      </c>
      <c r="AJ196" s="170">
        <f t="shared" si="83"/>
        <v>-1.3873456701892176E-2</v>
      </c>
      <c r="AK196" s="137">
        <f t="shared" si="66"/>
        <v>635.36818556748881</v>
      </c>
      <c r="AL196" s="8">
        <f t="shared" si="67"/>
        <v>2.6088863659665305E-2</v>
      </c>
    </row>
    <row r="197" spans="1:38" x14ac:dyDescent="0.2">
      <c r="A197" s="13" t="s">
        <v>22</v>
      </c>
      <c r="B197" s="270">
        <v>0.62500000000032696</v>
      </c>
      <c r="C197" s="271"/>
      <c r="D197" s="272"/>
      <c r="E197" s="249">
        <v>112.5</v>
      </c>
      <c r="F197" s="250"/>
      <c r="G197" s="251"/>
      <c r="H197" s="39">
        <v>21934</v>
      </c>
      <c r="I197" s="44">
        <v>21483.351599999998</v>
      </c>
      <c r="J197" s="45">
        <v>9.4909999999999994E-2</v>
      </c>
      <c r="K197" s="41">
        <f t="shared" si="68"/>
        <v>21483.446509999998</v>
      </c>
      <c r="L197" s="116">
        <v>19608.934379999999</v>
      </c>
      <c r="M197" s="29">
        <f t="shared" si="57"/>
        <v>450.55349000000206</v>
      </c>
      <c r="N197" s="81">
        <f t="shared" si="58"/>
        <v>2.0541328075134587E-2</v>
      </c>
      <c r="O197" s="107">
        <f t="shared" si="69"/>
        <v>31</v>
      </c>
      <c r="P197" s="197">
        <f t="shared" si="70"/>
        <v>0.1244325668181681</v>
      </c>
      <c r="Q197" s="98">
        <f t="shared" si="71"/>
        <v>85.470087768153903</v>
      </c>
      <c r="R197" s="197">
        <f t="shared" si="72"/>
        <v>0.34307298087630655</v>
      </c>
      <c r="S197" s="208">
        <f t="shared" si="73"/>
        <v>116.4700877681539</v>
      </c>
      <c r="T197" s="213">
        <f t="shared" si="59"/>
        <v>21568.916597768151</v>
      </c>
      <c r="U197" s="84">
        <f t="shared" si="74"/>
        <v>9.1769999999999996</v>
      </c>
      <c r="V197" s="199">
        <f t="shared" si="75"/>
        <v>3.6836053731946081E-2</v>
      </c>
      <c r="W197" s="86">
        <f t="shared" si="76"/>
        <v>123.4838334423677</v>
      </c>
      <c r="X197" s="199">
        <f t="shared" si="77"/>
        <v>0.4956583985735793</v>
      </c>
      <c r="Y197" s="216">
        <f t="shared" si="78"/>
        <v>132.6608334423677</v>
      </c>
      <c r="Z197" s="98">
        <f t="shared" si="79"/>
        <v>249.13092121052159</v>
      </c>
      <c r="AA197" s="83">
        <f t="shared" si="60"/>
        <v>1.1358207404509966E-2</v>
      </c>
      <c r="AB197" s="51">
        <f t="shared" si="61"/>
        <v>201.42256878948047</v>
      </c>
      <c r="AC197" s="30">
        <f t="shared" si="62"/>
        <v>9.183120670624623E-3</v>
      </c>
      <c r="AD197" s="32">
        <f t="shared" si="63"/>
        <v>0.99152660075259713</v>
      </c>
      <c r="AE197" s="130">
        <f t="shared" si="64"/>
        <v>0.97115503714419926</v>
      </c>
      <c r="AF197" s="141">
        <f t="shared" si="65"/>
        <v>304.42204101046002</v>
      </c>
      <c r="AG197" s="48">
        <f t="shared" si="80"/>
        <v>-304.42204101046002</v>
      </c>
      <c r="AH197" s="140">
        <f t="shared" si="81"/>
        <v>1.3879002507999454</v>
      </c>
      <c r="AI197" s="173">
        <f t="shared" si="82"/>
        <v>1.3879002507999455E-2</v>
      </c>
      <c r="AJ197" s="170">
        <f t="shared" si="83"/>
        <v>-1.3879002507999455E-2</v>
      </c>
      <c r="AK197" s="137">
        <f t="shared" si="66"/>
        <v>553.55296222098161</v>
      </c>
      <c r="AL197" s="8">
        <f t="shared" si="67"/>
        <v>2.5237209912509419E-2</v>
      </c>
    </row>
    <row r="198" spans="1:38" x14ac:dyDescent="0.2">
      <c r="A198" s="13" t="s">
        <v>22</v>
      </c>
      <c r="B198" s="270">
        <v>0.66666666666633001</v>
      </c>
      <c r="C198" s="271"/>
      <c r="D198" s="272"/>
      <c r="E198" s="249">
        <v>112.5</v>
      </c>
      <c r="F198" s="250"/>
      <c r="G198" s="251"/>
      <c r="H198" s="39">
        <v>20856</v>
      </c>
      <c r="I198" s="44">
        <v>20436.79</v>
      </c>
      <c r="J198" s="45">
        <v>8.9020000000000002E-2</v>
      </c>
      <c r="K198" s="41">
        <f t="shared" si="68"/>
        <v>20436.87902</v>
      </c>
      <c r="L198" s="116">
        <v>19512.892039999999</v>
      </c>
      <c r="M198" s="29">
        <f t="shared" si="57"/>
        <v>419.12097999999969</v>
      </c>
      <c r="N198" s="81">
        <f t="shared" si="58"/>
        <v>2.0095942654392008E-2</v>
      </c>
      <c r="O198" s="107">
        <f t="shared" si="69"/>
        <v>31</v>
      </c>
      <c r="P198" s="197">
        <f t="shared" si="70"/>
        <v>0.13523815235965228</v>
      </c>
      <c r="Q198" s="98">
        <f t="shared" si="71"/>
        <v>77.34556001446596</v>
      </c>
      <c r="R198" s="197">
        <f t="shared" si="72"/>
        <v>0.33742163321222501</v>
      </c>
      <c r="S198" s="208">
        <f t="shared" si="73"/>
        <v>108.34556001446596</v>
      </c>
      <c r="T198" s="213">
        <f t="shared" si="59"/>
        <v>20514.224580014466</v>
      </c>
      <c r="U198" s="84">
        <f t="shared" si="74"/>
        <v>9.1769999999999996</v>
      </c>
      <c r="V198" s="199">
        <f t="shared" si="75"/>
        <v>4.0034855619500931E-2</v>
      </c>
      <c r="W198" s="86">
        <f t="shared" si="76"/>
        <v>111.70269527857157</v>
      </c>
      <c r="X198" s="199">
        <f t="shared" si="77"/>
        <v>0.48730535880862169</v>
      </c>
      <c r="Y198" s="216">
        <f t="shared" si="78"/>
        <v>120.87969527857157</v>
      </c>
      <c r="Z198" s="98">
        <f t="shared" si="79"/>
        <v>229.22525529303755</v>
      </c>
      <c r="AA198" s="83">
        <f t="shared" si="60"/>
        <v>1.0990854204691099E-2</v>
      </c>
      <c r="AB198" s="51">
        <f t="shared" si="61"/>
        <v>189.89572470696214</v>
      </c>
      <c r="AC198" s="30">
        <f t="shared" si="62"/>
        <v>9.1050884497009075E-3</v>
      </c>
      <c r="AD198" s="32">
        <f t="shared" si="63"/>
        <v>0.99152660075259713</v>
      </c>
      <c r="AE198" s="130">
        <f t="shared" si="64"/>
        <v>0.97159670689464284</v>
      </c>
      <c r="AF198" s="141">
        <f t="shared" si="65"/>
        <v>289.52493913801595</v>
      </c>
      <c r="AG198" s="48">
        <f t="shared" si="80"/>
        <v>-289.52493913801595</v>
      </c>
      <c r="AH198" s="140">
        <f t="shared" si="81"/>
        <v>1.3882093361047947</v>
      </c>
      <c r="AI198" s="173">
        <f t="shared" si="82"/>
        <v>1.3882093361047947E-2</v>
      </c>
      <c r="AJ198" s="170">
        <f t="shared" si="83"/>
        <v>-1.3882093361047947E-2</v>
      </c>
      <c r="AK198" s="137">
        <f t="shared" si="66"/>
        <v>518.7501944310535</v>
      </c>
      <c r="AL198" s="8">
        <f t="shared" si="67"/>
        <v>2.4872947565739045E-2</v>
      </c>
    </row>
    <row r="199" spans="1:38" x14ac:dyDescent="0.2">
      <c r="A199" s="13" t="s">
        <v>22</v>
      </c>
      <c r="B199" s="270">
        <v>0.70833333333332904</v>
      </c>
      <c r="C199" s="271"/>
      <c r="D199" s="272"/>
      <c r="E199" s="249">
        <v>112.5</v>
      </c>
      <c r="F199" s="250"/>
      <c r="G199" s="251"/>
      <c r="H199" s="39">
        <v>20614</v>
      </c>
      <c r="I199" s="44">
        <v>20203.156999999999</v>
      </c>
      <c r="J199" s="45">
        <v>9.178E-2</v>
      </c>
      <c r="K199" s="41">
        <f t="shared" si="68"/>
        <v>20203.248779999998</v>
      </c>
      <c r="L199" s="116">
        <v>19380.056259999998</v>
      </c>
      <c r="M199" s="29">
        <f t="shared" si="57"/>
        <v>410.75122000000192</v>
      </c>
      <c r="N199" s="81">
        <f t="shared" si="58"/>
        <v>1.9925837780149506E-2</v>
      </c>
      <c r="O199" s="107">
        <f t="shared" si="69"/>
        <v>31</v>
      </c>
      <c r="P199" s="197">
        <f t="shared" si="70"/>
        <v>0.13782786818597512</v>
      </c>
      <c r="Q199" s="98">
        <f t="shared" si="71"/>
        <v>75.587270604920633</v>
      </c>
      <c r="R199" s="197">
        <f t="shared" si="72"/>
        <v>0.33606556030556878</v>
      </c>
      <c r="S199" s="208">
        <f t="shared" si="73"/>
        <v>106.58727060492063</v>
      </c>
      <c r="T199" s="213">
        <f t="shared" si="59"/>
        <v>20278.836050604918</v>
      </c>
      <c r="U199" s="84">
        <f t="shared" si="74"/>
        <v>9.1769999999999996</v>
      </c>
      <c r="V199" s="199">
        <f t="shared" si="75"/>
        <v>4.0801495043312694E-2</v>
      </c>
      <c r="W199" s="86">
        <f t="shared" si="76"/>
        <v>109.15395825552149</v>
      </c>
      <c r="X199" s="199">
        <f t="shared" si="77"/>
        <v>0.48530507646514337</v>
      </c>
      <c r="Y199" s="216">
        <f t="shared" si="78"/>
        <v>118.33095825552149</v>
      </c>
      <c r="Z199" s="98">
        <f t="shared" si="79"/>
        <v>224.91822886044213</v>
      </c>
      <c r="AA199" s="83">
        <f t="shared" si="60"/>
        <v>1.0910945418668969E-2</v>
      </c>
      <c r="AB199" s="51">
        <f t="shared" si="61"/>
        <v>185.83299113955979</v>
      </c>
      <c r="AC199" s="30">
        <f t="shared" si="62"/>
        <v>9.0148923614805365E-3</v>
      </c>
      <c r="AD199" s="32">
        <f t="shared" si="63"/>
        <v>0.99152660075259713</v>
      </c>
      <c r="AE199" s="130">
        <f t="shared" si="64"/>
        <v>0.97176518796357025</v>
      </c>
      <c r="AF199" s="141">
        <f t="shared" si="65"/>
        <v>286.18978135255145</v>
      </c>
      <c r="AG199" s="48">
        <f t="shared" si="80"/>
        <v>-286.18978135255145</v>
      </c>
      <c r="AH199" s="140">
        <f t="shared" si="81"/>
        <v>1.3883272598843088</v>
      </c>
      <c r="AI199" s="173">
        <f t="shared" si="82"/>
        <v>1.3883272598843088E-2</v>
      </c>
      <c r="AJ199" s="170">
        <f t="shared" si="83"/>
        <v>-1.3883272598843088E-2</v>
      </c>
      <c r="AK199" s="137">
        <f t="shared" si="66"/>
        <v>511.10801021299358</v>
      </c>
      <c r="AL199" s="8">
        <f t="shared" si="67"/>
        <v>2.4794218017512058E-2</v>
      </c>
    </row>
    <row r="200" spans="1:38" x14ac:dyDescent="0.2">
      <c r="A200" s="13" t="s">
        <v>22</v>
      </c>
      <c r="B200" s="270">
        <v>0.75000000000032696</v>
      </c>
      <c r="C200" s="271"/>
      <c r="D200" s="272"/>
      <c r="E200" s="249">
        <v>112.5</v>
      </c>
      <c r="F200" s="250"/>
      <c r="G200" s="251"/>
      <c r="H200" s="39">
        <v>21032</v>
      </c>
      <c r="I200" s="44">
        <v>20584.28</v>
      </c>
      <c r="J200" s="45">
        <v>9.887E-2</v>
      </c>
      <c r="K200" s="41">
        <f t="shared" si="68"/>
        <v>20584.37887</v>
      </c>
      <c r="L200" s="116">
        <v>19212.85428</v>
      </c>
      <c r="M200" s="29">
        <f t="shared" si="57"/>
        <v>447.62112999999954</v>
      </c>
      <c r="N200" s="81">
        <f t="shared" si="58"/>
        <v>2.1282860878661065E-2</v>
      </c>
      <c r="O200" s="107">
        <f t="shared" si="69"/>
        <v>31</v>
      </c>
      <c r="P200" s="197">
        <f t="shared" si="70"/>
        <v>0.13363790112967139</v>
      </c>
      <c r="Q200" s="98">
        <f t="shared" si="71"/>
        <v>78.466046937722652</v>
      </c>
      <c r="R200" s="197">
        <f t="shared" si="72"/>
        <v>0.33825928460321075</v>
      </c>
      <c r="S200" s="208">
        <f t="shared" si="73"/>
        <v>109.46604693772265</v>
      </c>
      <c r="T200" s="213">
        <f t="shared" si="59"/>
        <v>20662.844916937724</v>
      </c>
      <c r="U200" s="84">
        <f t="shared" si="74"/>
        <v>9.1769999999999996</v>
      </c>
      <c r="V200" s="199">
        <f t="shared" si="75"/>
        <v>3.956112963441917E-2</v>
      </c>
      <c r="W200" s="86">
        <f t="shared" si="76"/>
        <v>113.32707334963592</v>
      </c>
      <c r="X200" s="199">
        <f t="shared" si="77"/>
        <v>0.48854168463269876</v>
      </c>
      <c r="Y200" s="216">
        <f t="shared" si="78"/>
        <v>122.50407334963592</v>
      </c>
      <c r="Z200" s="98">
        <f t="shared" si="79"/>
        <v>231.97012028735855</v>
      </c>
      <c r="AA200" s="83">
        <f t="shared" si="60"/>
        <v>1.1029389515374598E-2</v>
      </c>
      <c r="AB200" s="51">
        <f t="shared" si="61"/>
        <v>215.65100971264098</v>
      </c>
      <c r="AC200" s="30">
        <f t="shared" si="62"/>
        <v>1.0253471363286467E-2</v>
      </c>
      <c r="AD200" s="32">
        <f t="shared" si="63"/>
        <v>0.99152660075259713</v>
      </c>
      <c r="AE200" s="130">
        <f t="shared" si="64"/>
        <v>0.97041941695224743</v>
      </c>
      <c r="AF200" s="141">
        <f t="shared" si="65"/>
        <v>291.79494255354683</v>
      </c>
      <c r="AG200" s="48">
        <f t="shared" si="80"/>
        <v>-291.79494255354683</v>
      </c>
      <c r="AH200" s="140">
        <f t="shared" si="81"/>
        <v>1.3873856150320789</v>
      </c>
      <c r="AI200" s="173">
        <f t="shared" si="82"/>
        <v>1.3873856150320789E-2</v>
      </c>
      <c r="AJ200" s="170">
        <f t="shared" si="83"/>
        <v>-1.3873856150320789E-2</v>
      </c>
      <c r="AK200" s="137">
        <f t="shared" si="66"/>
        <v>523.76506284090533</v>
      </c>
      <c r="AL200" s="8">
        <f t="shared" si="67"/>
        <v>2.4903245665695385E-2</v>
      </c>
    </row>
    <row r="201" spans="1:38" x14ac:dyDescent="0.2">
      <c r="A201" s="13" t="s">
        <v>22</v>
      </c>
      <c r="B201" s="270">
        <v>0.79166666666633001</v>
      </c>
      <c r="C201" s="271"/>
      <c r="D201" s="272"/>
      <c r="E201" s="249">
        <v>112.5</v>
      </c>
      <c r="F201" s="250"/>
      <c r="G201" s="251"/>
      <c r="H201" s="39">
        <v>20922</v>
      </c>
      <c r="I201" s="44">
        <v>20477.77</v>
      </c>
      <c r="J201" s="45">
        <v>0.10014000000000001</v>
      </c>
      <c r="K201" s="41">
        <f t="shared" si="68"/>
        <v>20477.870139999999</v>
      </c>
      <c r="L201" s="116">
        <v>18784.512280000003</v>
      </c>
      <c r="M201" s="29">
        <f t="shared" si="57"/>
        <v>444.12986000000092</v>
      </c>
      <c r="N201" s="81">
        <f t="shared" si="58"/>
        <v>2.1227887391262829E-2</v>
      </c>
      <c r="O201" s="107">
        <f t="shared" si="69"/>
        <v>31</v>
      </c>
      <c r="P201" s="197">
        <f t="shared" si="70"/>
        <v>0.1347907685833922</v>
      </c>
      <c r="Q201" s="98">
        <f t="shared" si="71"/>
        <v>77.656141753833992</v>
      </c>
      <c r="R201" s="197">
        <f t="shared" si="72"/>
        <v>0.33765583974903668</v>
      </c>
      <c r="S201" s="208">
        <f t="shared" si="73"/>
        <v>108.65614175383399</v>
      </c>
      <c r="T201" s="213">
        <f t="shared" si="59"/>
        <v>20555.526281753831</v>
      </c>
      <c r="U201" s="84">
        <f t="shared" si="74"/>
        <v>9.1769999999999996</v>
      </c>
      <c r="V201" s="199">
        <f t="shared" si="75"/>
        <v>3.9902415589993231E-2</v>
      </c>
      <c r="W201" s="86">
        <f t="shared" si="76"/>
        <v>112.15293463552167</v>
      </c>
      <c r="X201" s="199">
        <f t="shared" si="77"/>
        <v>0.48765097607757785</v>
      </c>
      <c r="Y201" s="216">
        <f t="shared" si="78"/>
        <v>121.32993463552168</v>
      </c>
      <c r="Z201" s="98">
        <f t="shared" si="79"/>
        <v>229.98607638935567</v>
      </c>
      <c r="AA201" s="83">
        <f t="shared" si="60"/>
        <v>1.0992547385018434E-2</v>
      </c>
      <c r="AB201" s="51">
        <f t="shared" si="61"/>
        <v>214.14378361064524</v>
      </c>
      <c r="AC201" s="30">
        <f t="shared" si="62"/>
        <v>1.0235340006244396E-2</v>
      </c>
      <c r="AD201" s="32">
        <f t="shared" si="63"/>
        <v>0.99152660075259713</v>
      </c>
      <c r="AE201" s="130">
        <f t="shared" si="64"/>
        <v>0.9704738399337306</v>
      </c>
      <c r="AF201" s="141">
        <f t="shared" si="65"/>
        <v>290.27678279488396</v>
      </c>
      <c r="AG201" s="48">
        <f t="shared" si="80"/>
        <v>-290.27678279488396</v>
      </c>
      <c r="AH201" s="140">
        <f t="shared" si="81"/>
        <v>1.3874236822238981</v>
      </c>
      <c r="AI201" s="173">
        <f t="shared" si="82"/>
        <v>1.3874236822238982E-2</v>
      </c>
      <c r="AJ201" s="170">
        <f t="shared" si="83"/>
        <v>-1.3874236822238982E-2</v>
      </c>
      <c r="AK201" s="137">
        <f t="shared" si="66"/>
        <v>520.26285918423969</v>
      </c>
      <c r="AL201" s="8">
        <f t="shared" si="67"/>
        <v>2.4866784207257419E-2</v>
      </c>
    </row>
    <row r="202" spans="1:38" x14ac:dyDescent="0.2">
      <c r="A202" s="13" t="s">
        <v>22</v>
      </c>
      <c r="B202" s="270">
        <v>0.83333333333332904</v>
      </c>
      <c r="C202" s="271"/>
      <c r="D202" s="272"/>
      <c r="E202" s="249">
        <v>112.5</v>
      </c>
      <c r="F202" s="250"/>
      <c r="G202" s="251"/>
      <c r="H202" s="39">
        <v>20812</v>
      </c>
      <c r="I202" s="44">
        <v>20402.849999999999</v>
      </c>
      <c r="J202" s="45">
        <v>0.10074</v>
      </c>
      <c r="K202" s="41">
        <f t="shared" si="68"/>
        <v>20402.95074</v>
      </c>
      <c r="L202" s="116">
        <v>18564.388999999999</v>
      </c>
      <c r="M202" s="29">
        <f t="shared" si="57"/>
        <v>409.04925999999978</v>
      </c>
      <c r="N202" s="81">
        <f t="shared" si="58"/>
        <v>1.9654490678454727E-2</v>
      </c>
      <c r="O202" s="107">
        <f t="shared" si="69"/>
        <v>31</v>
      </c>
      <c r="P202" s="197">
        <f t="shared" si="70"/>
        <v>0.13561001506039358</v>
      </c>
      <c r="Q202" s="98">
        <f t="shared" si="71"/>
        <v>77.088962759049338</v>
      </c>
      <c r="R202" s="197">
        <f t="shared" si="72"/>
        <v>0.33722694841112261</v>
      </c>
      <c r="S202" s="208">
        <f t="shared" si="73"/>
        <v>108.08896275904934</v>
      </c>
      <c r="T202" s="213">
        <f t="shared" si="59"/>
        <v>20480.039702759048</v>
      </c>
      <c r="U202" s="84">
        <f t="shared" si="74"/>
        <v>9.1769999999999996</v>
      </c>
      <c r="V202" s="199">
        <f t="shared" si="75"/>
        <v>4.0144938974491347E-2</v>
      </c>
      <c r="W202" s="86">
        <f t="shared" si="76"/>
        <v>111.33072301076071</v>
      </c>
      <c r="X202" s="199">
        <f t="shared" si="77"/>
        <v>0.48701809755399245</v>
      </c>
      <c r="Y202" s="216">
        <f t="shared" si="78"/>
        <v>120.50772301076071</v>
      </c>
      <c r="Z202" s="98">
        <f t="shared" si="79"/>
        <v>228.59668576981005</v>
      </c>
      <c r="AA202" s="83">
        <f t="shared" si="60"/>
        <v>1.0983888418691622E-2</v>
      </c>
      <c r="AB202" s="51">
        <f t="shared" si="61"/>
        <v>180.45257423018973</v>
      </c>
      <c r="AC202" s="30">
        <f t="shared" si="62"/>
        <v>8.6706022597631046E-3</v>
      </c>
      <c r="AD202" s="32">
        <f t="shared" si="63"/>
        <v>0.99152660075259713</v>
      </c>
      <c r="AE202" s="130">
        <f t="shared" si="64"/>
        <v>0.97203385095930839</v>
      </c>
      <c r="AF202" s="141">
        <f t="shared" si="65"/>
        <v>288.97780941283935</v>
      </c>
      <c r="AG202" s="48">
        <f t="shared" si="80"/>
        <v>-288.97780941283935</v>
      </c>
      <c r="AH202" s="140">
        <f t="shared" si="81"/>
        <v>1.3885153248743001</v>
      </c>
      <c r="AI202" s="173">
        <f t="shared" si="82"/>
        <v>1.3885153248743001E-2</v>
      </c>
      <c r="AJ202" s="170">
        <f t="shared" si="83"/>
        <v>-1.3885153248743001E-2</v>
      </c>
      <c r="AK202" s="137">
        <f t="shared" si="66"/>
        <v>517.57449518264934</v>
      </c>
      <c r="AL202" s="8">
        <f t="shared" si="67"/>
        <v>2.4869041667434623E-2</v>
      </c>
    </row>
    <row r="203" spans="1:38" x14ac:dyDescent="0.2">
      <c r="A203" s="13" t="s">
        <v>22</v>
      </c>
      <c r="B203" s="270">
        <v>0.87500000000032696</v>
      </c>
      <c r="C203" s="271"/>
      <c r="D203" s="272"/>
      <c r="E203" s="249">
        <v>112.5</v>
      </c>
      <c r="F203" s="250"/>
      <c r="G203" s="251"/>
      <c r="H203" s="39">
        <v>19888</v>
      </c>
      <c r="I203" s="44">
        <v>19475.920999999998</v>
      </c>
      <c r="J203" s="45">
        <v>0.1008</v>
      </c>
      <c r="K203" s="41">
        <f t="shared" si="68"/>
        <v>19476.021799999999</v>
      </c>
      <c r="L203" s="116">
        <v>17926.502280000001</v>
      </c>
      <c r="M203" s="29">
        <f t="shared" si="57"/>
        <v>411.97820000000138</v>
      </c>
      <c r="N203" s="81">
        <f t="shared" si="58"/>
        <v>2.0714913515687921E-2</v>
      </c>
      <c r="O203" s="107">
        <f t="shared" si="69"/>
        <v>31</v>
      </c>
      <c r="P203" s="197">
        <f t="shared" si="70"/>
        <v>0.14634331475649254</v>
      </c>
      <c r="Q203" s="98">
        <f t="shared" si="71"/>
        <v>70.243597250754661</v>
      </c>
      <c r="R203" s="197">
        <f t="shared" si="72"/>
        <v>0.33160260845469303</v>
      </c>
      <c r="S203" s="208">
        <f t="shared" si="73"/>
        <v>101.24359725075466</v>
      </c>
      <c r="T203" s="213">
        <f t="shared" si="59"/>
        <v>19546.265397250754</v>
      </c>
      <c r="U203" s="84">
        <f t="shared" si="74"/>
        <v>9.1769999999999996</v>
      </c>
      <c r="V203" s="199">
        <f t="shared" si="75"/>
        <v>4.3322341920010707E-2</v>
      </c>
      <c r="W203" s="86">
        <f t="shared" si="76"/>
        <v>101.41005624771464</v>
      </c>
      <c r="X203" s="199">
        <f t="shared" si="77"/>
        <v>0.47873173486880372</v>
      </c>
      <c r="Y203" s="216">
        <f t="shared" si="78"/>
        <v>110.58705624771463</v>
      </c>
      <c r="Z203" s="98">
        <f t="shared" si="79"/>
        <v>211.8306534984693</v>
      </c>
      <c r="AA203" s="83">
        <f t="shared" si="60"/>
        <v>1.0651179278885222E-2</v>
      </c>
      <c r="AB203" s="51">
        <f t="shared" si="61"/>
        <v>200.14754650153208</v>
      </c>
      <c r="AC203" s="30">
        <f t="shared" si="62"/>
        <v>1.0063734236802699E-2</v>
      </c>
      <c r="AD203" s="32">
        <f t="shared" si="63"/>
        <v>0.99152660075259713</v>
      </c>
      <c r="AE203" s="130">
        <f t="shared" si="64"/>
        <v>0.97098218753299081</v>
      </c>
      <c r="AF203" s="141">
        <f t="shared" si="65"/>
        <v>276.00154883188981</v>
      </c>
      <c r="AG203" s="48">
        <f t="shared" si="80"/>
        <v>-276.00154883188981</v>
      </c>
      <c r="AH203" s="140">
        <f t="shared" si="81"/>
        <v>1.3877793082858498</v>
      </c>
      <c r="AI203" s="173">
        <f t="shared" si="82"/>
        <v>1.3877793082858499E-2</v>
      </c>
      <c r="AJ203" s="170">
        <f t="shared" si="83"/>
        <v>-1.3877793082858499E-2</v>
      </c>
      <c r="AK203" s="137">
        <f t="shared" si="66"/>
        <v>487.83220233035911</v>
      </c>
      <c r="AL203" s="8">
        <f t="shared" si="67"/>
        <v>2.4528972361743721E-2</v>
      </c>
    </row>
    <row r="204" spans="1:38" x14ac:dyDescent="0.2">
      <c r="A204" s="13" t="s">
        <v>22</v>
      </c>
      <c r="B204" s="270">
        <v>0.91666666666633001</v>
      </c>
      <c r="C204" s="271"/>
      <c r="D204" s="272"/>
      <c r="E204" s="249">
        <v>112.5</v>
      </c>
      <c r="F204" s="250"/>
      <c r="G204" s="251"/>
      <c r="H204" s="39">
        <v>19162</v>
      </c>
      <c r="I204" s="44">
        <v>18783.407999999999</v>
      </c>
      <c r="J204" s="45">
        <v>0.10083</v>
      </c>
      <c r="K204" s="41">
        <f t="shared" si="68"/>
        <v>18783.508829999999</v>
      </c>
      <c r="L204" s="116">
        <v>17533.44686</v>
      </c>
      <c r="M204" s="29">
        <f t="shared" si="57"/>
        <v>378.49117000000115</v>
      </c>
      <c r="N204" s="81">
        <f t="shared" si="58"/>
        <v>1.9752174616428409E-2</v>
      </c>
      <c r="O204" s="107">
        <f t="shared" si="69"/>
        <v>31</v>
      </c>
      <c r="P204" s="197">
        <f t="shared" si="70"/>
        <v>0.15514232501889616</v>
      </c>
      <c r="Q204" s="98">
        <f t="shared" si="71"/>
        <v>65.337074808645909</v>
      </c>
      <c r="R204" s="197">
        <f t="shared" si="72"/>
        <v>0.32698534502409282</v>
      </c>
      <c r="S204" s="208">
        <f t="shared" si="73"/>
        <v>96.337074808645909</v>
      </c>
      <c r="T204" s="213">
        <f t="shared" si="59"/>
        <v>18848.845904808644</v>
      </c>
      <c r="U204" s="84">
        <f t="shared" si="74"/>
        <v>9.1769999999999996</v>
      </c>
      <c r="V204" s="199">
        <f t="shared" si="75"/>
        <v>4.5927132796722905E-2</v>
      </c>
      <c r="W204" s="86">
        <f t="shared" si="76"/>
        <v>94.302448478756347</v>
      </c>
      <c r="X204" s="199">
        <f t="shared" si="77"/>
        <v>0.47194519716028799</v>
      </c>
      <c r="Y204" s="216">
        <f t="shared" si="78"/>
        <v>103.47944847875635</v>
      </c>
      <c r="Z204" s="98">
        <f t="shared" si="79"/>
        <v>199.81652328740228</v>
      </c>
      <c r="AA204" s="83">
        <f t="shared" si="60"/>
        <v>1.0427748840799618E-2</v>
      </c>
      <c r="AB204" s="51">
        <f t="shared" si="61"/>
        <v>178.67464671259887</v>
      </c>
      <c r="AC204" s="30">
        <f t="shared" si="62"/>
        <v>9.3244257756287894E-3</v>
      </c>
      <c r="AD204" s="32">
        <f t="shared" si="63"/>
        <v>0.99152660075259713</v>
      </c>
      <c r="AE204" s="130">
        <f t="shared" si="64"/>
        <v>0.97193657680769951</v>
      </c>
      <c r="AF204" s="141">
        <f t="shared" si="65"/>
        <v>266.05425813269181</v>
      </c>
      <c r="AG204" s="48">
        <f t="shared" si="80"/>
        <v>-266.05425813269181</v>
      </c>
      <c r="AH204" s="140">
        <f t="shared" si="81"/>
        <v>1.3884472295829862</v>
      </c>
      <c r="AI204" s="173">
        <f t="shared" si="82"/>
        <v>1.3884472295829862E-2</v>
      </c>
      <c r="AJ204" s="170">
        <f t="shared" si="83"/>
        <v>-1.3884472295829862E-2</v>
      </c>
      <c r="AK204" s="137">
        <f t="shared" si="66"/>
        <v>465.87078142009409</v>
      </c>
      <c r="AL204" s="8">
        <f t="shared" si="67"/>
        <v>2.431222113662948E-2</v>
      </c>
    </row>
    <row r="205" spans="1:38" x14ac:dyDescent="0.2">
      <c r="A205" s="13" t="s">
        <v>22</v>
      </c>
      <c r="B205" s="270">
        <v>0.95833333333332904</v>
      </c>
      <c r="C205" s="271"/>
      <c r="D205" s="272"/>
      <c r="E205" s="249">
        <v>112.5</v>
      </c>
      <c r="F205" s="250"/>
      <c r="G205" s="251"/>
      <c r="H205" s="39">
        <v>18568</v>
      </c>
      <c r="I205" s="44">
        <v>18205.899000000001</v>
      </c>
      <c r="J205" s="45">
        <v>0.10083</v>
      </c>
      <c r="K205" s="41">
        <f t="shared" si="68"/>
        <v>18205.999830000001</v>
      </c>
      <c r="L205" s="116">
        <v>17389.786240000001</v>
      </c>
      <c r="M205" s="29">
        <f t="shared" si="57"/>
        <v>362.00016999999934</v>
      </c>
      <c r="N205" s="81">
        <f t="shared" si="58"/>
        <v>1.9495916092201603E-2</v>
      </c>
      <c r="O205" s="107">
        <f t="shared" si="69"/>
        <v>31</v>
      </c>
      <c r="P205" s="197">
        <f t="shared" si="70"/>
        <v>0.16304450043013499</v>
      </c>
      <c r="Q205" s="98">
        <f t="shared" si="71"/>
        <v>61.381190705548157</v>
      </c>
      <c r="R205" s="197">
        <f t="shared" si="72"/>
        <v>0.3228343733675143</v>
      </c>
      <c r="S205" s="208">
        <f t="shared" si="73"/>
        <v>92.381190705548164</v>
      </c>
      <c r="T205" s="213">
        <f t="shared" si="59"/>
        <v>18267.38102070555</v>
      </c>
      <c r="U205" s="84">
        <f t="shared" si="74"/>
        <v>9.1769999999999996</v>
      </c>
      <c r="V205" s="199">
        <f t="shared" si="75"/>
        <v>4.8266431627333829E-2</v>
      </c>
      <c r="W205" s="86">
        <f t="shared" si="76"/>
        <v>88.573950631433533</v>
      </c>
      <c r="X205" s="199">
        <f t="shared" si="77"/>
        <v>0.46585469457501677</v>
      </c>
      <c r="Y205" s="216">
        <f t="shared" si="78"/>
        <v>97.75095063143354</v>
      </c>
      <c r="Z205" s="98">
        <f t="shared" si="79"/>
        <v>190.1321413369817</v>
      </c>
      <c r="AA205" s="83">
        <f t="shared" si="60"/>
        <v>1.0239774953521203E-2</v>
      </c>
      <c r="AB205" s="51">
        <f t="shared" si="61"/>
        <v>171.86802866301764</v>
      </c>
      <c r="AC205" s="30">
        <f t="shared" si="62"/>
        <v>9.2561411386803977E-3</v>
      </c>
      <c r="AD205" s="32">
        <f t="shared" si="63"/>
        <v>0.99152660075259713</v>
      </c>
      <c r="AE205" s="130">
        <f t="shared" si="64"/>
        <v>0.97219049704411409</v>
      </c>
      <c r="AF205" s="141">
        <f t="shared" si="65"/>
        <v>257.8398881224997</v>
      </c>
      <c r="AG205" s="48">
        <f t="shared" si="80"/>
        <v>-257.8398881224997</v>
      </c>
      <c r="AH205" s="140">
        <f t="shared" si="81"/>
        <v>1.3886249898885161</v>
      </c>
      <c r="AI205" s="173">
        <f t="shared" si="82"/>
        <v>1.3886249898885161E-2</v>
      </c>
      <c r="AJ205" s="170">
        <f t="shared" si="83"/>
        <v>-1.3886249898885161E-2</v>
      </c>
      <c r="AK205" s="137">
        <f t="shared" si="66"/>
        <v>447.9720294594814</v>
      </c>
      <c r="AL205" s="8">
        <f t="shared" si="67"/>
        <v>2.4126024852406367E-2</v>
      </c>
    </row>
    <row r="206" spans="1:38" x14ac:dyDescent="0.2">
      <c r="A206" s="13" t="s">
        <v>23</v>
      </c>
      <c r="B206" s="270">
        <v>3.2684965844964598E-13</v>
      </c>
      <c r="C206" s="271"/>
      <c r="D206" s="272"/>
      <c r="E206" s="249">
        <v>112.5</v>
      </c>
      <c r="F206" s="250"/>
      <c r="G206" s="251"/>
      <c r="H206" s="39">
        <v>17952</v>
      </c>
      <c r="I206" s="44">
        <v>17595.665000000001</v>
      </c>
      <c r="J206" s="45">
        <v>0.10086000000000001</v>
      </c>
      <c r="K206" s="41">
        <f t="shared" si="68"/>
        <v>17595.76586</v>
      </c>
      <c r="L206" s="116">
        <v>17290.466800000002</v>
      </c>
      <c r="M206" s="29">
        <f t="shared" ref="M206:M269" si="84">H206-K206</f>
        <v>356.23414000000048</v>
      </c>
      <c r="N206" s="81">
        <f t="shared" ref="N206:N269" si="85">IF(H206=0,0,M206/H206)</f>
        <v>1.984370209447418E-2</v>
      </c>
      <c r="O206" s="107">
        <f t="shared" si="69"/>
        <v>31</v>
      </c>
      <c r="P206" s="197">
        <f t="shared" si="70"/>
        <v>0.17200292114950186</v>
      </c>
      <c r="Q206" s="98">
        <f t="shared" si="71"/>
        <v>57.335365962952125</v>
      </c>
      <c r="R206" s="197">
        <f t="shared" si="72"/>
        <v>0.31812420744527375</v>
      </c>
      <c r="S206" s="208">
        <f t="shared" si="73"/>
        <v>88.335365962952125</v>
      </c>
      <c r="T206" s="213">
        <f t="shared" ref="T206:T269" si="86">K206+Q206</f>
        <v>17653.101225962953</v>
      </c>
      <c r="U206" s="84">
        <f t="shared" si="74"/>
        <v>9.1769999999999996</v>
      </c>
      <c r="V206" s="199">
        <f t="shared" si="75"/>
        <v>5.0918413141579952E-2</v>
      </c>
      <c r="W206" s="86">
        <f t="shared" si="76"/>
        <v>82.717131262012771</v>
      </c>
      <c r="X206" s="199">
        <f t="shared" si="77"/>
        <v>0.45895445826364445</v>
      </c>
      <c r="Y206" s="216">
        <f t="shared" si="78"/>
        <v>91.894131262012763</v>
      </c>
      <c r="Z206" s="98">
        <f t="shared" si="79"/>
        <v>180.22949722496489</v>
      </c>
      <c r="AA206" s="83">
        <f t="shared" ref="AA206:AA269" si="87">IF(H206=0,0,Z206/H206)</f>
        <v>1.0039521904242697E-2</v>
      </c>
      <c r="AB206" s="51">
        <f t="shared" ref="AB206:AB269" si="88">M206-Z206</f>
        <v>176.00464277503559</v>
      </c>
      <c r="AC206" s="30">
        <f t="shared" ref="AC206:AC269" si="89">IF(H206=0,0,AB206/H206)</f>
        <v>9.8041801902314842E-3</v>
      </c>
      <c r="AD206" s="32">
        <f t="shared" ref="AD206:AD269" si="90">IF(H206=0,0,$C$10*(H206/H206))</f>
        <v>0.99152660075259713</v>
      </c>
      <c r="AE206" s="130">
        <f t="shared" ref="AE206:AE269" si="91">IF(H206=0,0,$D$10*(I206/H206))</f>
        <v>0.97184547155923839</v>
      </c>
      <c r="AF206" s="141">
        <f t="shared" ref="AF206:AF269" si="92">H206*AH206/100</f>
        <v>249.24259800144645</v>
      </c>
      <c r="AG206" s="48">
        <f t="shared" si="80"/>
        <v>-249.24259800144645</v>
      </c>
      <c r="AH206" s="140">
        <f t="shared" si="81"/>
        <v>1.3883834558904102</v>
      </c>
      <c r="AI206" s="173">
        <f t="shared" si="82"/>
        <v>1.3883834558904103E-2</v>
      </c>
      <c r="AJ206" s="170">
        <f t="shared" si="83"/>
        <v>-1.3883834558904103E-2</v>
      </c>
      <c r="AK206" s="137">
        <f t="shared" ref="AK206:AK269" si="93">Z206+AF206</f>
        <v>429.47209522641134</v>
      </c>
      <c r="AL206" s="8">
        <f t="shared" ref="AL206:AL269" si="94">IF(H206=0,0,AK206/H206)</f>
        <v>2.3923356463146798E-2</v>
      </c>
    </row>
    <row r="207" spans="1:38" x14ac:dyDescent="0.2">
      <c r="A207" s="13" t="s">
        <v>23</v>
      </c>
      <c r="B207" s="270">
        <v>4.1666666666330301E-2</v>
      </c>
      <c r="C207" s="271"/>
      <c r="D207" s="272"/>
      <c r="E207" s="249">
        <v>112.5</v>
      </c>
      <c r="F207" s="250"/>
      <c r="G207" s="251"/>
      <c r="H207" s="39">
        <v>17974</v>
      </c>
      <c r="I207" s="44">
        <v>17625.030999999999</v>
      </c>
      <c r="J207" s="45">
        <v>0.10083</v>
      </c>
      <c r="K207" s="41">
        <f t="shared" ref="K207:K270" si="95">I207+J207</f>
        <v>17625.131829999998</v>
      </c>
      <c r="L207" s="116">
        <v>16910.228040000002</v>
      </c>
      <c r="M207" s="29">
        <f t="shared" si="84"/>
        <v>348.86817000000156</v>
      </c>
      <c r="N207" s="81">
        <f t="shared" si="85"/>
        <v>1.940960109046409E-2</v>
      </c>
      <c r="O207" s="107">
        <f t="shared" ref="O207:O270" si="96">$G$8</f>
        <v>31</v>
      </c>
      <c r="P207" s="197">
        <f t="shared" ref="P207:P270" si="97">O207/Z207</f>
        <v>0.17155671504849107</v>
      </c>
      <c r="Q207" s="98">
        <f t="shared" ref="Q207:Q270" si="98">((K207^2+(K207*TAN(ACOS($G$4)))^2)/E207^2)*$G$6/1000</f>
        <v>57.526902226829449</v>
      </c>
      <c r="R207" s="197">
        <f t="shared" ref="R207:R270" si="99">Q207/Z207</f>
        <v>0.31835891525647053</v>
      </c>
      <c r="S207" s="208">
        <f t="shared" ref="S207:S270" si="100">O207+Q207</f>
        <v>88.526902226829449</v>
      </c>
      <c r="T207" s="213">
        <f t="shared" si="86"/>
        <v>17682.658732226828</v>
      </c>
      <c r="U207" s="84">
        <f t="shared" ref="U207:U270" si="101">$G$9</f>
        <v>9.1769999999999996</v>
      </c>
      <c r="V207" s="199">
        <f t="shared" ref="V207:V270" si="102">U207/Z207</f>
        <v>5.0786321741935564E-2</v>
      </c>
      <c r="W207" s="86">
        <f t="shared" ref="W207:W270" si="103">((T207^2+(T207*TAN(ACOS($G$4)))^2)/E207^2)*$G$7/1000</f>
        <v>82.994358352698143</v>
      </c>
      <c r="X207" s="199">
        <f t="shared" ref="X207:X270" si="104">W207/Z207</f>
        <v>0.45929804795310292</v>
      </c>
      <c r="Y207" s="216">
        <f t="shared" ref="Y207:Y270" si="105">W207+U207</f>
        <v>92.171358352698149</v>
      </c>
      <c r="Z207" s="98">
        <f t="shared" ref="Z207:Z270" si="106">S207+Y207</f>
        <v>180.69826057952758</v>
      </c>
      <c r="AA207" s="83">
        <f t="shared" si="87"/>
        <v>1.005331370755133E-2</v>
      </c>
      <c r="AB207" s="51">
        <f t="shared" si="88"/>
        <v>168.16990942047397</v>
      </c>
      <c r="AC207" s="30">
        <f t="shared" si="89"/>
        <v>9.3562873829127619E-3</v>
      </c>
      <c r="AD207" s="32">
        <f t="shared" si="90"/>
        <v>0.99152660075259713</v>
      </c>
      <c r="AE207" s="130">
        <f t="shared" si="91"/>
        <v>0.9722759027255562</v>
      </c>
      <c r="AF207" s="141">
        <f t="shared" si="92"/>
        <v>249.60220318667334</v>
      </c>
      <c r="AG207" s="48">
        <f t="shared" ref="AG207:AG270" si="107">AF207*-1</f>
        <v>-249.60220318667334</v>
      </c>
      <c r="AH207" s="140">
        <f t="shared" ref="AH207:AH270" si="108">SQRT(AD207^2+AE207^2)</f>
        <v>1.3886847846148511</v>
      </c>
      <c r="AI207" s="173">
        <f t="shared" ref="AI207:AI270" si="109">-AJ207</f>
        <v>1.3886847846148511E-2</v>
      </c>
      <c r="AJ207" s="170">
        <f t="shared" ref="AJ207:AJ270" si="110">(AH207*-1)/100</f>
        <v>-1.3886847846148511E-2</v>
      </c>
      <c r="AK207" s="137">
        <f t="shared" si="93"/>
        <v>430.30046376620089</v>
      </c>
      <c r="AL207" s="8">
        <f t="shared" si="94"/>
        <v>2.3940161553699837E-2</v>
      </c>
    </row>
    <row r="208" spans="1:38" x14ac:dyDescent="0.2">
      <c r="A208" s="13" t="s">
        <v>23</v>
      </c>
      <c r="B208" s="270">
        <v>8.3333333333328596E-2</v>
      </c>
      <c r="C208" s="271"/>
      <c r="D208" s="272"/>
      <c r="E208" s="249">
        <v>112.5</v>
      </c>
      <c r="F208" s="250"/>
      <c r="G208" s="251"/>
      <c r="H208" s="39">
        <v>18150</v>
      </c>
      <c r="I208" s="44">
        <v>17781.455999999998</v>
      </c>
      <c r="J208" s="45">
        <v>0.10083</v>
      </c>
      <c r="K208" s="41">
        <f t="shared" si="95"/>
        <v>17781.556829999998</v>
      </c>
      <c r="L208" s="116">
        <v>16681.835740000002</v>
      </c>
      <c r="M208" s="29">
        <f t="shared" si="84"/>
        <v>368.44317000000228</v>
      </c>
      <c r="N208" s="81">
        <f t="shared" si="85"/>
        <v>2.0299899173553845E-2</v>
      </c>
      <c r="O208" s="107">
        <f t="shared" si="96"/>
        <v>31</v>
      </c>
      <c r="P208" s="197">
        <f t="shared" si="97"/>
        <v>0.1692061315573222</v>
      </c>
      <c r="Q208" s="98">
        <f t="shared" si="98"/>
        <v>58.552548758985083</v>
      </c>
      <c r="R208" s="197">
        <f t="shared" si="99"/>
        <v>0.31959516994610815</v>
      </c>
      <c r="S208" s="208">
        <f t="shared" si="100"/>
        <v>89.552548758985083</v>
      </c>
      <c r="T208" s="213">
        <f t="shared" si="86"/>
        <v>17840.109378758982</v>
      </c>
      <c r="U208" s="84">
        <f t="shared" si="101"/>
        <v>9.1769999999999996</v>
      </c>
      <c r="V208" s="199">
        <f t="shared" si="102"/>
        <v>5.0090473203275671E-2</v>
      </c>
      <c r="W208" s="86">
        <f t="shared" si="103"/>
        <v>84.478942060380348</v>
      </c>
      <c r="X208" s="199">
        <f t="shared" si="104"/>
        <v>0.46110822529329409</v>
      </c>
      <c r="Y208" s="216">
        <f t="shared" si="105"/>
        <v>93.65594206038034</v>
      </c>
      <c r="Z208" s="98">
        <f t="shared" si="106"/>
        <v>183.20849081936541</v>
      </c>
      <c r="AA208" s="83">
        <f t="shared" si="87"/>
        <v>1.0094131725584871E-2</v>
      </c>
      <c r="AB208" s="51">
        <f t="shared" si="88"/>
        <v>185.23467918063687</v>
      </c>
      <c r="AC208" s="30">
        <f t="shared" si="89"/>
        <v>1.0205767447968974E-2</v>
      </c>
      <c r="AD208" s="32">
        <f t="shared" si="90"/>
        <v>0.99152660075259713</v>
      </c>
      <c r="AE208" s="130">
        <f t="shared" si="91"/>
        <v>0.97139320243040617</v>
      </c>
      <c r="AF208" s="141">
        <f t="shared" si="92"/>
        <v>251.93414462860372</v>
      </c>
      <c r="AG208" s="48">
        <f t="shared" si="107"/>
        <v>-251.93414462860372</v>
      </c>
      <c r="AH208" s="140">
        <f t="shared" si="108"/>
        <v>1.3880669125542904</v>
      </c>
      <c r="AI208" s="173">
        <f t="shared" si="109"/>
        <v>1.3880669125542904E-2</v>
      </c>
      <c r="AJ208" s="170">
        <f t="shared" si="110"/>
        <v>-1.3880669125542904E-2</v>
      </c>
      <c r="AK208" s="137">
        <f t="shared" si="93"/>
        <v>435.14263544796916</v>
      </c>
      <c r="AL208" s="8">
        <f t="shared" si="94"/>
        <v>2.3974800851127777E-2</v>
      </c>
    </row>
    <row r="209" spans="1:38" x14ac:dyDescent="0.2">
      <c r="A209" s="13" t="s">
        <v>23</v>
      </c>
      <c r="B209" s="270">
        <v>0.12500000000032699</v>
      </c>
      <c r="C209" s="271"/>
      <c r="D209" s="272"/>
      <c r="E209" s="249">
        <v>112.5</v>
      </c>
      <c r="F209" s="250"/>
      <c r="G209" s="251"/>
      <c r="H209" s="39">
        <v>17820</v>
      </c>
      <c r="I209" s="44">
        <v>17472.147000000001</v>
      </c>
      <c r="J209" s="45">
        <v>0.10083</v>
      </c>
      <c r="K209" s="41">
        <f t="shared" si="95"/>
        <v>17472.24783</v>
      </c>
      <c r="L209" s="116">
        <v>16507.01382</v>
      </c>
      <c r="M209" s="29">
        <f t="shared" si="84"/>
        <v>347.75216999999975</v>
      </c>
      <c r="N209" s="81">
        <f t="shared" si="85"/>
        <v>1.9514712121212106E-2</v>
      </c>
      <c r="O209" s="107">
        <f t="shared" si="96"/>
        <v>31</v>
      </c>
      <c r="P209" s="197">
        <f t="shared" si="97"/>
        <v>0.17389703408764812</v>
      </c>
      <c r="Q209" s="98">
        <f t="shared" si="98"/>
        <v>56.533230413507347</v>
      </c>
      <c r="R209" s="197">
        <f t="shared" si="99"/>
        <v>0.31712777730008235</v>
      </c>
      <c r="S209" s="208">
        <f t="shared" si="100"/>
        <v>87.53323041350734</v>
      </c>
      <c r="T209" s="213">
        <f t="shared" si="86"/>
        <v>17528.781060413508</v>
      </c>
      <c r="U209" s="84">
        <f t="shared" si="101"/>
        <v>9.1769999999999996</v>
      </c>
      <c r="V209" s="199">
        <f t="shared" si="102"/>
        <v>5.1479131671688605E-2</v>
      </c>
      <c r="W209" s="86">
        <f t="shared" si="103"/>
        <v>81.556179721902353</v>
      </c>
      <c r="X209" s="199">
        <f t="shared" si="104"/>
        <v>0.45749605694058093</v>
      </c>
      <c r="Y209" s="216">
        <f t="shared" si="105"/>
        <v>90.73317972190236</v>
      </c>
      <c r="Z209" s="98">
        <f t="shared" si="106"/>
        <v>178.2664101354097</v>
      </c>
      <c r="AA209" s="83">
        <f t="shared" si="87"/>
        <v>1.0003726719158794E-2</v>
      </c>
      <c r="AB209" s="51">
        <f t="shared" si="88"/>
        <v>169.48575986459005</v>
      </c>
      <c r="AC209" s="30">
        <f t="shared" si="89"/>
        <v>9.5109854020533138E-3</v>
      </c>
      <c r="AD209" s="32">
        <f t="shared" si="90"/>
        <v>0.99152660075259713</v>
      </c>
      <c r="AE209" s="130">
        <f t="shared" si="91"/>
        <v>0.97217163427383213</v>
      </c>
      <c r="AF209" s="141">
        <f t="shared" si="92"/>
        <v>247.45061989744227</v>
      </c>
      <c r="AG209" s="48">
        <f t="shared" si="107"/>
        <v>-247.45061989744227</v>
      </c>
      <c r="AH209" s="140">
        <f t="shared" si="108"/>
        <v>1.3886117839362642</v>
      </c>
      <c r="AI209" s="173">
        <f t="shared" si="109"/>
        <v>1.3886117839362642E-2</v>
      </c>
      <c r="AJ209" s="170">
        <f t="shared" si="110"/>
        <v>-1.3886117839362642E-2</v>
      </c>
      <c r="AK209" s="137">
        <f t="shared" si="93"/>
        <v>425.71703003285199</v>
      </c>
      <c r="AL209" s="8">
        <f t="shared" si="94"/>
        <v>2.3889844558521438E-2</v>
      </c>
    </row>
    <row r="210" spans="1:38" x14ac:dyDescent="0.2">
      <c r="A210" s="13" t="s">
        <v>23</v>
      </c>
      <c r="B210" s="270">
        <v>0.16666666666633001</v>
      </c>
      <c r="C210" s="271"/>
      <c r="D210" s="272"/>
      <c r="E210" s="249">
        <v>112.5</v>
      </c>
      <c r="F210" s="250"/>
      <c r="G210" s="251"/>
      <c r="H210" s="39">
        <v>17754</v>
      </c>
      <c r="I210" s="44">
        <v>17416.665000000001</v>
      </c>
      <c r="J210" s="45">
        <v>0.10083</v>
      </c>
      <c r="K210" s="41">
        <f t="shared" si="95"/>
        <v>17416.76583</v>
      </c>
      <c r="L210" s="116">
        <v>16537.573179999999</v>
      </c>
      <c r="M210" s="29">
        <f t="shared" si="84"/>
        <v>337.23416999999972</v>
      </c>
      <c r="N210" s="81">
        <f t="shared" si="85"/>
        <v>1.8994827644474469E-2</v>
      </c>
      <c r="O210" s="107">
        <f t="shared" si="96"/>
        <v>31</v>
      </c>
      <c r="P210" s="197">
        <f t="shared" si="97"/>
        <v>0.17475701981528624</v>
      </c>
      <c r="Q210" s="98">
        <f t="shared" si="98"/>
        <v>56.174765180936213</v>
      </c>
      <c r="R210" s="197">
        <f t="shared" si="99"/>
        <v>0.31667530812399741</v>
      </c>
      <c r="S210" s="208">
        <f t="shared" si="100"/>
        <v>87.17476518093622</v>
      </c>
      <c r="T210" s="213">
        <f t="shared" si="86"/>
        <v>17472.940595180935</v>
      </c>
      <c r="U210" s="84">
        <f t="shared" si="101"/>
        <v>9.1769999999999996</v>
      </c>
      <c r="V210" s="199">
        <f t="shared" si="102"/>
        <v>5.1733715188544568E-2</v>
      </c>
      <c r="W210" s="86">
        <f t="shared" si="103"/>
        <v>81.037389387882939</v>
      </c>
      <c r="X210" s="199">
        <f t="shared" si="104"/>
        <v>0.45683395687217176</v>
      </c>
      <c r="Y210" s="216">
        <f t="shared" si="105"/>
        <v>90.214389387882932</v>
      </c>
      <c r="Z210" s="98">
        <f t="shared" si="106"/>
        <v>177.38915456881915</v>
      </c>
      <c r="AA210" s="83">
        <f t="shared" si="87"/>
        <v>9.9915035805350425E-3</v>
      </c>
      <c r="AB210" s="51">
        <f t="shared" si="88"/>
        <v>159.84501543118057</v>
      </c>
      <c r="AC210" s="30">
        <f t="shared" si="89"/>
        <v>9.0033240639394267E-3</v>
      </c>
      <c r="AD210" s="32">
        <f t="shared" si="90"/>
        <v>0.99152660075259713</v>
      </c>
      <c r="AE210" s="130">
        <f t="shared" si="91"/>
        <v>0.9726870927056851</v>
      </c>
      <c r="AF210" s="141">
        <f t="shared" si="92"/>
        <v>246.5982143704436</v>
      </c>
      <c r="AG210" s="48">
        <f t="shared" si="107"/>
        <v>-246.5982143704436</v>
      </c>
      <c r="AH210" s="140">
        <f t="shared" si="108"/>
        <v>1.3889727068291293</v>
      </c>
      <c r="AI210" s="173">
        <f t="shared" si="109"/>
        <v>1.3889727068291294E-2</v>
      </c>
      <c r="AJ210" s="170">
        <f t="shared" si="110"/>
        <v>-1.3889727068291294E-2</v>
      </c>
      <c r="AK210" s="137">
        <f t="shared" si="93"/>
        <v>423.98736893926275</v>
      </c>
      <c r="AL210" s="8">
        <f t="shared" si="94"/>
        <v>2.3881230648826336E-2</v>
      </c>
    </row>
    <row r="211" spans="1:38" x14ac:dyDescent="0.2">
      <c r="A211" s="13" t="s">
        <v>23</v>
      </c>
      <c r="B211" s="270">
        <v>0.20833333333332901</v>
      </c>
      <c r="C211" s="271"/>
      <c r="D211" s="272"/>
      <c r="E211" s="249">
        <v>112.5</v>
      </c>
      <c r="F211" s="250"/>
      <c r="G211" s="251"/>
      <c r="H211" s="39">
        <v>17314</v>
      </c>
      <c r="I211" s="44">
        <v>16981.541000000001</v>
      </c>
      <c r="J211" s="45">
        <v>0.1008</v>
      </c>
      <c r="K211" s="41">
        <f t="shared" si="95"/>
        <v>16981.641800000001</v>
      </c>
      <c r="L211" s="116">
        <v>16492.902480000001</v>
      </c>
      <c r="M211" s="29">
        <f t="shared" si="84"/>
        <v>332.35819999999876</v>
      </c>
      <c r="N211" s="81">
        <f t="shared" si="85"/>
        <v>1.9195922374956612E-2</v>
      </c>
      <c r="O211" s="107">
        <f t="shared" si="96"/>
        <v>31</v>
      </c>
      <c r="P211" s="197">
        <f t="shared" si="97"/>
        <v>0.1817047221628727</v>
      </c>
      <c r="Q211" s="98">
        <f t="shared" si="98"/>
        <v>53.402992263612447</v>
      </c>
      <c r="R211" s="197">
        <f t="shared" si="99"/>
        <v>0.31301857651373355</v>
      </c>
      <c r="S211" s="208">
        <f t="shared" si="100"/>
        <v>84.402992263612447</v>
      </c>
      <c r="T211" s="213">
        <f t="shared" si="86"/>
        <v>17035.044792263612</v>
      </c>
      <c r="U211" s="84">
        <f t="shared" si="101"/>
        <v>9.1769999999999996</v>
      </c>
      <c r="V211" s="199">
        <f t="shared" si="102"/>
        <v>5.3790459202860727E-2</v>
      </c>
      <c r="W211" s="86">
        <f t="shared" si="103"/>
        <v>77.026470964199902</v>
      </c>
      <c r="X211" s="199">
        <f t="shared" si="104"/>
        <v>0.45148624212053301</v>
      </c>
      <c r="Y211" s="216">
        <f t="shared" si="105"/>
        <v>86.203470964199909</v>
      </c>
      <c r="Z211" s="98">
        <f t="shared" si="106"/>
        <v>170.60646322781236</v>
      </c>
      <c r="AA211" s="83">
        <f t="shared" si="87"/>
        <v>9.853671204101442E-3</v>
      </c>
      <c r="AB211" s="51">
        <f t="shared" si="88"/>
        <v>161.7517367721864</v>
      </c>
      <c r="AC211" s="30">
        <f t="shared" si="89"/>
        <v>9.3422511708551696E-3</v>
      </c>
      <c r="AD211" s="32">
        <f t="shared" si="90"/>
        <v>0.99152660075259713</v>
      </c>
      <c r="AE211" s="130">
        <f t="shared" si="91"/>
        <v>0.97248756054469565</v>
      </c>
      <c r="AF211" s="141">
        <f t="shared" si="92"/>
        <v>240.46254272308889</v>
      </c>
      <c r="AG211" s="48">
        <f t="shared" si="107"/>
        <v>-240.46254272308889</v>
      </c>
      <c r="AH211" s="140">
        <f t="shared" si="108"/>
        <v>1.388832983268389</v>
      </c>
      <c r="AI211" s="173">
        <f t="shared" si="109"/>
        <v>1.388832983268389E-2</v>
      </c>
      <c r="AJ211" s="170">
        <f t="shared" si="110"/>
        <v>-1.388832983268389E-2</v>
      </c>
      <c r="AK211" s="137">
        <f t="shared" si="93"/>
        <v>411.06900595090121</v>
      </c>
      <c r="AL211" s="8">
        <f t="shared" si="94"/>
        <v>2.374200103678533E-2</v>
      </c>
    </row>
    <row r="212" spans="1:38" x14ac:dyDescent="0.2">
      <c r="A212" s="13" t="s">
        <v>23</v>
      </c>
      <c r="B212" s="270">
        <v>0.25000000000032702</v>
      </c>
      <c r="C212" s="271"/>
      <c r="D212" s="272"/>
      <c r="E212" s="249">
        <v>112.5</v>
      </c>
      <c r="F212" s="250"/>
      <c r="G212" s="251"/>
      <c r="H212" s="39">
        <v>17182</v>
      </c>
      <c r="I212" s="44">
        <v>16844.208999999999</v>
      </c>
      <c r="J212" s="45">
        <v>0.10083</v>
      </c>
      <c r="K212" s="41">
        <f t="shared" si="95"/>
        <v>16844.309829999998</v>
      </c>
      <c r="L212" s="116">
        <v>16596.97768</v>
      </c>
      <c r="M212" s="29">
        <f t="shared" si="84"/>
        <v>337.69017000000167</v>
      </c>
      <c r="N212" s="81">
        <f t="shared" si="85"/>
        <v>1.9653717262251291E-2</v>
      </c>
      <c r="O212" s="107">
        <f t="shared" si="96"/>
        <v>31</v>
      </c>
      <c r="P212" s="197">
        <f t="shared" si="97"/>
        <v>0.18397455493215348</v>
      </c>
      <c r="Q212" s="98">
        <f t="shared" si="98"/>
        <v>52.542735860932311</v>
      </c>
      <c r="R212" s="197">
        <f t="shared" si="99"/>
        <v>0.31182343370750715</v>
      </c>
      <c r="S212" s="208">
        <f t="shared" si="100"/>
        <v>83.542735860932311</v>
      </c>
      <c r="T212" s="213">
        <f t="shared" si="86"/>
        <v>16896.852565860932</v>
      </c>
      <c r="U212" s="84">
        <f t="shared" si="101"/>
        <v>9.1769999999999996</v>
      </c>
      <c r="V212" s="199">
        <f t="shared" si="102"/>
        <v>5.4462402922979755E-2</v>
      </c>
      <c r="W212" s="86">
        <f t="shared" si="103"/>
        <v>75.781826822191164</v>
      </c>
      <c r="X212" s="199">
        <f t="shared" si="104"/>
        <v>0.44973960843735966</v>
      </c>
      <c r="Y212" s="216">
        <f t="shared" si="105"/>
        <v>84.958826822191156</v>
      </c>
      <c r="Z212" s="98">
        <f t="shared" si="106"/>
        <v>168.50156268312347</v>
      </c>
      <c r="AA212" s="83">
        <f t="shared" si="87"/>
        <v>9.806865480335436E-3</v>
      </c>
      <c r="AB212" s="51">
        <f t="shared" si="88"/>
        <v>169.1886073168782</v>
      </c>
      <c r="AC212" s="30">
        <f t="shared" si="89"/>
        <v>9.8468517819158535E-3</v>
      </c>
      <c r="AD212" s="32">
        <f t="shared" si="90"/>
        <v>0.99152660075259713</v>
      </c>
      <c r="AE212" s="130">
        <f t="shared" si="91"/>
        <v>0.97203359865768257</v>
      </c>
      <c r="AF212" s="141">
        <f t="shared" si="92"/>
        <v>238.57467277229551</v>
      </c>
      <c r="AG212" s="48">
        <f t="shared" si="107"/>
        <v>-238.57467277229551</v>
      </c>
      <c r="AH212" s="140">
        <f t="shared" si="108"/>
        <v>1.3885151482498868</v>
      </c>
      <c r="AI212" s="173">
        <f t="shared" si="109"/>
        <v>1.3885151482498867E-2</v>
      </c>
      <c r="AJ212" s="170">
        <f t="shared" si="110"/>
        <v>-1.3885151482498867E-2</v>
      </c>
      <c r="AK212" s="137">
        <f t="shared" si="93"/>
        <v>407.07623545541901</v>
      </c>
      <c r="AL212" s="8">
        <f t="shared" si="94"/>
        <v>2.3692016962834305E-2</v>
      </c>
    </row>
    <row r="213" spans="1:38" x14ac:dyDescent="0.2">
      <c r="A213" s="13" t="s">
        <v>23</v>
      </c>
      <c r="B213" s="270">
        <v>0.29166666666633001</v>
      </c>
      <c r="C213" s="271"/>
      <c r="D213" s="272"/>
      <c r="E213" s="249">
        <v>112.5</v>
      </c>
      <c r="F213" s="250"/>
      <c r="G213" s="251"/>
      <c r="H213" s="39">
        <v>17622</v>
      </c>
      <c r="I213" s="44">
        <v>17276.224999999999</v>
      </c>
      <c r="J213" s="45">
        <v>0.10083</v>
      </c>
      <c r="K213" s="41">
        <f t="shared" si="95"/>
        <v>17276.325829999998</v>
      </c>
      <c r="L213" s="116">
        <v>16886.78602</v>
      </c>
      <c r="M213" s="29">
        <f t="shared" si="84"/>
        <v>345.67417000000205</v>
      </c>
      <c r="N213" s="81">
        <f t="shared" si="85"/>
        <v>1.9616057768698333E-2</v>
      </c>
      <c r="O213" s="107">
        <f t="shared" si="96"/>
        <v>31</v>
      </c>
      <c r="P213" s="197">
        <f t="shared" si="97"/>
        <v>0.17695970580558437</v>
      </c>
      <c r="Q213" s="98">
        <f t="shared" si="98"/>
        <v>55.272487811912043</v>
      </c>
      <c r="R213" s="197">
        <f t="shared" si="99"/>
        <v>0.31551623168834525</v>
      </c>
      <c r="S213" s="208">
        <f t="shared" si="100"/>
        <v>86.272487811912043</v>
      </c>
      <c r="T213" s="213">
        <f t="shared" si="86"/>
        <v>17331.59831781191</v>
      </c>
      <c r="U213" s="84">
        <f t="shared" si="101"/>
        <v>9.1769999999999996</v>
      </c>
      <c r="V213" s="199">
        <f t="shared" si="102"/>
        <v>5.2385781296059607E-2</v>
      </c>
      <c r="W213" s="86">
        <f t="shared" si="103"/>
        <v>79.731635251538037</v>
      </c>
      <c r="X213" s="199">
        <f t="shared" si="104"/>
        <v>0.45513828121001071</v>
      </c>
      <c r="Y213" s="216">
        <f t="shared" si="105"/>
        <v>88.908635251538044</v>
      </c>
      <c r="Z213" s="98">
        <f t="shared" si="106"/>
        <v>175.18112306345009</v>
      </c>
      <c r="AA213" s="83">
        <f t="shared" si="87"/>
        <v>9.9410465930910279E-3</v>
      </c>
      <c r="AB213" s="51">
        <f t="shared" si="88"/>
        <v>170.49304693655196</v>
      </c>
      <c r="AC213" s="30">
        <f t="shared" si="89"/>
        <v>9.6750111756073072E-3</v>
      </c>
      <c r="AD213" s="32">
        <f t="shared" si="90"/>
        <v>0.99152660075259713</v>
      </c>
      <c r="AE213" s="130">
        <f t="shared" si="91"/>
        <v>0.97207108433134914</v>
      </c>
      <c r="AF213" s="141">
        <f t="shared" si="92"/>
        <v>244.6887638251184</v>
      </c>
      <c r="AG213" s="48">
        <f t="shared" si="107"/>
        <v>-244.6887638251184</v>
      </c>
      <c r="AH213" s="140">
        <f t="shared" si="108"/>
        <v>1.38854139045011</v>
      </c>
      <c r="AI213" s="173">
        <f t="shared" si="109"/>
        <v>1.38854139045011E-2</v>
      </c>
      <c r="AJ213" s="170">
        <f t="shared" si="110"/>
        <v>-1.38854139045011E-2</v>
      </c>
      <c r="AK213" s="137">
        <f t="shared" si="93"/>
        <v>419.86988688856849</v>
      </c>
      <c r="AL213" s="8">
        <f t="shared" si="94"/>
        <v>2.3826460497592128E-2</v>
      </c>
    </row>
    <row r="214" spans="1:38" x14ac:dyDescent="0.2">
      <c r="A214" s="13" t="s">
        <v>23</v>
      </c>
      <c r="B214" s="270">
        <v>0.33333333333332898</v>
      </c>
      <c r="C214" s="271"/>
      <c r="D214" s="272"/>
      <c r="E214" s="249">
        <v>112.5</v>
      </c>
      <c r="F214" s="250"/>
      <c r="G214" s="251"/>
      <c r="H214" s="39">
        <v>18150</v>
      </c>
      <c r="I214" s="44">
        <v>17798.524000000001</v>
      </c>
      <c r="J214" s="45">
        <v>0.10083</v>
      </c>
      <c r="K214" s="41">
        <f t="shared" si="95"/>
        <v>17798.624830000001</v>
      </c>
      <c r="L214" s="116">
        <v>17548.353739999999</v>
      </c>
      <c r="M214" s="29">
        <f t="shared" si="84"/>
        <v>351.37516999999934</v>
      </c>
      <c r="N214" s="81">
        <f t="shared" si="85"/>
        <v>1.9359513498622555E-2</v>
      </c>
      <c r="O214" s="107">
        <f t="shared" si="96"/>
        <v>31</v>
      </c>
      <c r="P214" s="197">
        <f t="shared" si="97"/>
        <v>0.1689523011274644</v>
      </c>
      <c r="Q214" s="98">
        <f t="shared" si="98"/>
        <v>58.665008488720822</v>
      </c>
      <c r="R214" s="197">
        <f t="shared" si="99"/>
        <v>0.31972865096231018</v>
      </c>
      <c r="S214" s="208">
        <f t="shared" si="100"/>
        <v>89.665008488720815</v>
      </c>
      <c r="T214" s="213">
        <f t="shared" si="86"/>
        <v>17857.289838488723</v>
      </c>
      <c r="U214" s="84">
        <f t="shared" si="101"/>
        <v>9.1769999999999996</v>
      </c>
      <c r="V214" s="199">
        <f t="shared" si="102"/>
        <v>5.0015331207959375E-2</v>
      </c>
      <c r="W214" s="86">
        <f t="shared" si="103"/>
        <v>84.641730963944923</v>
      </c>
      <c r="X214" s="199">
        <f t="shared" si="104"/>
        <v>0.46130371670226611</v>
      </c>
      <c r="Y214" s="216">
        <f t="shared" si="105"/>
        <v>93.818730963944915</v>
      </c>
      <c r="Z214" s="98">
        <f t="shared" si="106"/>
        <v>183.48373945266573</v>
      </c>
      <c r="AA214" s="83">
        <f t="shared" si="87"/>
        <v>1.0109296939540812E-2</v>
      </c>
      <c r="AB214" s="51">
        <f t="shared" si="88"/>
        <v>167.89143054733361</v>
      </c>
      <c r="AC214" s="30">
        <f t="shared" si="89"/>
        <v>9.2502165590817413E-3</v>
      </c>
      <c r="AD214" s="32">
        <f t="shared" si="90"/>
        <v>0.99152660075259713</v>
      </c>
      <c r="AE214" s="130">
        <f t="shared" si="91"/>
        <v>0.97232561984206711</v>
      </c>
      <c r="AF214" s="141">
        <f t="shared" si="92"/>
        <v>252.05260632679693</v>
      </c>
      <c r="AG214" s="48">
        <f t="shared" si="107"/>
        <v>-252.05260632679693</v>
      </c>
      <c r="AH214" s="140">
        <f t="shared" si="108"/>
        <v>1.3887195940870354</v>
      </c>
      <c r="AI214" s="173">
        <f t="shared" si="109"/>
        <v>1.3887195940870354E-2</v>
      </c>
      <c r="AJ214" s="170">
        <f t="shared" si="110"/>
        <v>-1.3887195940870354E-2</v>
      </c>
      <c r="AK214" s="137">
        <f t="shared" si="93"/>
        <v>435.53634577946264</v>
      </c>
      <c r="AL214" s="8">
        <f t="shared" si="94"/>
        <v>2.3996492880411165E-2</v>
      </c>
    </row>
    <row r="215" spans="1:38" x14ac:dyDescent="0.2">
      <c r="A215" s="13" t="s">
        <v>23</v>
      </c>
      <c r="B215" s="270">
        <v>0.37500000000032702</v>
      </c>
      <c r="C215" s="271"/>
      <c r="D215" s="272"/>
      <c r="E215" s="249">
        <v>112.5</v>
      </c>
      <c r="F215" s="250"/>
      <c r="G215" s="251"/>
      <c r="H215" s="39">
        <v>19118</v>
      </c>
      <c r="I215" s="44">
        <v>18750.837</v>
      </c>
      <c r="J215" s="45">
        <v>0.10083</v>
      </c>
      <c r="K215" s="41">
        <f t="shared" si="95"/>
        <v>18750.937829999999</v>
      </c>
      <c r="L215" s="116">
        <v>18808.160640000002</v>
      </c>
      <c r="M215" s="29">
        <f t="shared" si="84"/>
        <v>367.06217000000106</v>
      </c>
      <c r="N215" s="81">
        <f t="shared" si="85"/>
        <v>1.9199820587927664E-2</v>
      </c>
      <c r="O215" s="107">
        <f t="shared" si="96"/>
        <v>31</v>
      </c>
      <c r="P215" s="197">
        <f t="shared" si="97"/>
        <v>0.15557388329251087</v>
      </c>
      <c r="Q215" s="98">
        <f t="shared" si="98"/>
        <v>65.110679537875001</v>
      </c>
      <c r="R215" s="197">
        <f t="shared" si="99"/>
        <v>0.3267587503071433</v>
      </c>
      <c r="S215" s="208">
        <f t="shared" si="100"/>
        <v>96.110679537875001</v>
      </c>
      <c r="T215" s="213">
        <f t="shared" si="86"/>
        <v>18816.048509537875</v>
      </c>
      <c r="U215" s="84">
        <f t="shared" si="101"/>
        <v>9.1769999999999996</v>
      </c>
      <c r="V215" s="199">
        <f t="shared" si="102"/>
        <v>4.605488796694749E-2</v>
      </c>
      <c r="W215" s="86">
        <f t="shared" si="103"/>
        <v>93.974557438710761</v>
      </c>
      <c r="X215" s="199">
        <f t="shared" si="104"/>
        <v>0.47161247843339832</v>
      </c>
      <c r="Y215" s="216">
        <f t="shared" si="105"/>
        <v>103.15155743871077</v>
      </c>
      <c r="Z215" s="98">
        <f t="shared" si="106"/>
        <v>199.26223697658577</v>
      </c>
      <c r="AA215" s="83">
        <f t="shared" si="87"/>
        <v>1.042275536021476E-2</v>
      </c>
      <c r="AB215" s="51">
        <f t="shared" si="88"/>
        <v>167.79993302341529</v>
      </c>
      <c r="AC215" s="30">
        <f t="shared" si="89"/>
        <v>8.7770652277129029E-3</v>
      </c>
      <c r="AD215" s="32">
        <f t="shared" si="90"/>
        <v>0.99152660075259713</v>
      </c>
      <c r="AE215" s="130">
        <f t="shared" si="91"/>
        <v>0.97248423851218879</v>
      </c>
      <c r="AF215" s="141">
        <f t="shared" si="92"/>
        <v>265.51664502808188</v>
      </c>
      <c r="AG215" s="48">
        <f t="shared" si="107"/>
        <v>-265.51664502808188</v>
      </c>
      <c r="AH215" s="140">
        <f t="shared" si="108"/>
        <v>1.3888306571193738</v>
      </c>
      <c r="AI215" s="173">
        <f t="shared" si="109"/>
        <v>1.3888306571193738E-2</v>
      </c>
      <c r="AJ215" s="170">
        <f t="shared" si="110"/>
        <v>-1.3888306571193738E-2</v>
      </c>
      <c r="AK215" s="137">
        <f t="shared" si="93"/>
        <v>464.77888200466765</v>
      </c>
      <c r="AL215" s="8">
        <f t="shared" si="94"/>
        <v>2.4311061931408497E-2</v>
      </c>
    </row>
    <row r="216" spans="1:38" x14ac:dyDescent="0.2">
      <c r="A216" s="13" t="s">
        <v>23</v>
      </c>
      <c r="B216" s="270">
        <v>0.41666666666633001</v>
      </c>
      <c r="C216" s="271"/>
      <c r="D216" s="272"/>
      <c r="E216" s="249">
        <v>112.5</v>
      </c>
      <c r="F216" s="250"/>
      <c r="G216" s="251"/>
      <c r="H216" s="39">
        <v>19514</v>
      </c>
      <c r="I216" s="44">
        <v>19113.078000000001</v>
      </c>
      <c r="J216" s="45">
        <v>0.10083</v>
      </c>
      <c r="K216" s="41">
        <f t="shared" si="95"/>
        <v>19113.178830000001</v>
      </c>
      <c r="L216" s="116">
        <v>19367.516199999998</v>
      </c>
      <c r="M216" s="29">
        <f t="shared" si="84"/>
        <v>400.82116999999926</v>
      </c>
      <c r="N216" s="81">
        <f t="shared" si="85"/>
        <v>2.054018499538789E-2</v>
      </c>
      <c r="O216" s="107">
        <f t="shared" si="96"/>
        <v>31</v>
      </c>
      <c r="P216" s="197">
        <f t="shared" si="97"/>
        <v>0.15086534152388986</v>
      </c>
      <c r="Q216" s="98">
        <f t="shared" si="98"/>
        <v>67.650667590288904</v>
      </c>
      <c r="R216" s="197">
        <f t="shared" si="99"/>
        <v>0.32923035710735754</v>
      </c>
      <c r="S216" s="208">
        <f t="shared" si="100"/>
        <v>98.650667590288904</v>
      </c>
      <c r="T216" s="213">
        <f t="shared" si="86"/>
        <v>19180.82949759029</v>
      </c>
      <c r="U216" s="84">
        <f t="shared" si="101"/>
        <v>9.1769999999999996</v>
      </c>
      <c r="V216" s="199">
        <f t="shared" si="102"/>
        <v>4.4661007714991527E-2</v>
      </c>
      <c r="W216" s="86">
        <f t="shared" si="103"/>
        <v>97.653589316494305</v>
      </c>
      <c r="X216" s="199">
        <f t="shared" si="104"/>
        <v>0.47524329365376117</v>
      </c>
      <c r="Y216" s="216">
        <f t="shared" si="105"/>
        <v>106.8305893164943</v>
      </c>
      <c r="Z216" s="98">
        <f t="shared" si="106"/>
        <v>205.48125690678319</v>
      </c>
      <c r="AA216" s="83">
        <f t="shared" si="87"/>
        <v>1.0529940396985918E-2</v>
      </c>
      <c r="AB216" s="51">
        <f t="shared" si="88"/>
        <v>195.33991309321607</v>
      </c>
      <c r="AC216" s="30">
        <f t="shared" si="89"/>
        <v>1.0010244598401972E-2</v>
      </c>
      <c r="AD216" s="32">
        <f t="shared" si="90"/>
        <v>0.99152660075259713</v>
      </c>
      <c r="AE216" s="130">
        <f t="shared" si="91"/>
        <v>0.9711553376683022</v>
      </c>
      <c r="AF216" s="141">
        <f t="shared" si="92"/>
        <v>270.83489597624492</v>
      </c>
      <c r="AG216" s="48">
        <f t="shared" si="107"/>
        <v>-270.83489597624492</v>
      </c>
      <c r="AH216" s="140">
        <f t="shared" si="108"/>
        <v>1.3879004610856047</v>
      </c>
      <c r="AI216" s="173">
        <f t="shared" si="109"/>
        <v>1.3879004610856047E-2</v>
      </c>
      <c r="AJ216" s="170">
        <f t="shared" si="110"/>
        <v>-1.3879004610856047E-2</v>
      </c>
      <c r="AK216" s="137">
        <f t="shared" si="93"/>
        <v>476.31615288302811</v>
      </c>
      <c r="AL216" s="8">
        <f t="shared" si="94"/>
        <v>2.4408945007841965E-2</v>
      </c>
    </row>
    <row r="217" spans="1:38" x14ac:dyDescent="0.2">
      <c r="A217" s="13" t="s">
        <v>23</v>
      </c>
      <c r="B217" s="270">
        <v>0.45833333333332898</v>
      </c>
      <c r="C217" s="271"/>
      <c r="D217" s="272"/>
      <c r="E217" s="249">
        <v>112.5</v>
      </c>
      <c r="F217" s="250"/>
      <c r="G217" s="251"/>
      <c r="H217" s="39">
        <v>19426</v>
      </c>
      <c r="I217" s="44">
        <v>19041.07</v>
      </c>
      <c r="J217" s="45">
        <v>0.10083</v>
      </c>
      <c r="K217" s="41">
        <f t="shared" si="95"/>
        <v>19041.170829999999</v>
      </c>
      <c r="L217" s="116">
        <v>19687.016759999999</v>
      </c>
      <c r="M217" s="29">
        <f t="shared" si="84"/>
        <v>384.82917000000089</v>
      </c>
      <c r="N217" s="81">
        <f t="shared" si="85"/>
        <v>1.9810005662514202E-2</v>
      </c>
      <c r="O217" s="107">
        <f t="shared" si="96"/>
        <v>31</v>
      </c>
      <c r="P217" s="197">
        <f t="shared" si="97"/>
        <v>0.15178557945835525</v>
      </c>
      <c r="Q217" s="98">
        <f t="shared" si="98"/>
        <v>67.141886403193098</v>
      </c>
      <c r="R217" s="197">
        <f t="shared" si="99"/>
        <v>0.32874742366566867</v>
      </c>
      <c r="S217" s="208">
        <f t="shared" si="100"/>
        <v>98.141886403193098</v>
      </c>
      <c r="T217" s="213">
        <f t="shared" si="86"/>
        <v>19108.312716403194</v>
      </c>
      <c r="U217" s="84">
        <f t="shared" si="101"/>
        <v>9.1769999999999996</v>
      </c>
      <c r="V217" s="199">
        <f t="shared" si="102"/>
        <v>4.4933427828687936E-2</v>
      </c>
      <c r="W217" s="86">
        <f t="shared" si="103"/>
        <v>96.916589131591394</v>
      </c>
      <c r="X217" s="199">
        <f t="shared" si="104"/>
        <v>0.47453356904728822</v>
      </c>
      <c r="Y217" s="216">
        <f t="shared" si="105"/>
        <v>106.09358913159139</v>
      </c>
      <c r="Z217" s="98">
        <f t="shared" si="106"/>
        <v>204.23547553478448</v>
      </c>
      <c r="AA217" s="83">
        <f t="shared" si="87"/>
        <v>1.0513511558467234E-2</v>
      </c>
      <c r="AB217" s="51">
        <f t="shared" si="88"/>
        <v>180.5936944652164</v>
      </c>
      <c r="AC217" s="30">
        <f t="shared" si="89"/>
        <v>9.2964941040469679E-3</v>
      </c>
      <c r="AD217" s="32">
        <f t="shared" si="90"/>
        <v>0.99152660075259713</v>
      </c>
      <c r="AE217" s="130">
        <f t="shared" si="91"/>
        <v>0.97187930669166345</v>
      </c>
      <c r="AF217" s="141">
        <f t="shared" si="92"/>
        <v>269.71197104245857</v>
      </c>
      <c r="AG217" s="48">
        <f t="shared" si="107"/>
        <v>-269.71197104245857</v>
      </c>
      <c r="AH217" s="140">
        <f t="shared" si="108"/>
        <v>1.3884071401341427</v>
      </c>
      <c r="AI217" s="173">
        <f t="shared" si="109"/>
        <v>1.3884071401341427E-2</v>
      </c>
      <c r="AJ217" s="170">
        <f t="shared" si="110"/>
        <v>-1.3884071401341427E-2</v>
      </c>
      <c r="AK217" s="137">
        <f t="shared" si="93"/>
        <v>473.94744657724306</v>
      </c>
      <c r="AL217" s="8">
        <f t="shared" si="94"/>
        <v>2.4397582959808661E-2</v>
      </c>
    </row>
    <row r="218" spans="1:38" x14ac:dyDescent="0.2">
      <c r="A218" s="13" t="s">
        <v>23</v>
      </c>
      <c r="B218" s="270">
        <v>0.50000000000032696</v>
      </c>
      <c r="C218" s="271"/>
      <c r="D218" s="272"/>
      <c r="E218" s="249">
        <v>112.5</v>
      </c>
      <c r="F218" s="250"/>
      <c r="G218" s="251"/>
      <c r="H218" s="39">
        <v>19426</v>
      </c>
      <c r="I218" s="44">
        <v>19062.636999999999</v>
      </c>
      <c r="J218" s="45">
        <v>0.10086000000000001</v>
      </c>
      <c r="K218" s="41">
        <f t="shared" si="95"/>
        <v>19062.737859999997</v>
      </c>
      <c r="L218" s="116">
        <v>19431.100839999999</v>
      </c>
      <c r="M218" s="29">
        <f t="shared" si="84"/>
        <v>363.26214000000255</v>
      </c>
      <c r="N218" s="81">
        <f t="shared" si="85"/>
        <v>1.8699791001750364E-2</v>
      </c>
      <c r="O218" s="107">
        <f t="shared" si="96"/>
        <v>31</v>
      </c>
      <c r="P218" s="197">
        <f t="shared" si="97"/>
        <v>0.15150915211249893</v>
      </c>
      <c r="Q218" s="98">
        <f t="shared" si="98"/>
        <v>67.294069392421704</v>
      </c>
      <c r="R218" s="197">
        <f t="shared" si="99"/>
        <v>0.32889249664017672</v>
      </c>
      <c r="S218" s="208">
        <f t="shared" si="100"/>
        <v>98.294069392421704</v>
      </c>
      <c r="T218" s="213">
        <f t="shared" si="86"/>
        <v>19130.031929392419</v>
      </c>
      <c r="U218" s="84">
        <f t="shared" si="101"/>
        <v>9.1769999999999996</v>
      </c>
      <c r="V218" s="199">
        <f t="shared" si="102"/>
        <v>4.485159641730331E-2</v>
      </c>
      <c r="W218" s="86">
        <f t="shared" si="103"/>
        <v>97.137032281738598</v>
      </c>
      <c r="X218" s="199">
        <f t="shared" si="104"/>
        <v>0.47474675483002104</v>
      </c>
      <c r="Y218" s="216">
        <f t="shared" si="105"/>
        <v>106.3140322817386</v>
      </c>
      <c r="Z218" s="98">
        <f t="shared" si="106"/>
        <v>204.60810167416031</v>
      </c>
      <c r="AA218" s="83">
        <f t="shared" si="87"/>
        <v>1.0532693383823757E-2</v>
      </c>
      <c r="AB218" s="51">
        <f t="shared" si="88"/>
        <v>158.65403832584224</v>
      </c>
      <c r="AC218" s="30">
        <f t="shared" si="89"/>
        <v>8.1670976179266056E-3</v>
      </c>
      <c r="AD218" s="32">
        <f t="shared" si="90"/>
        <v>0.99152660075259713</v>
      </c>
      <c r="AE218" s="130">
        <f t="shared" si="91"/>
        <v>0.97298011252911998</v>
      </c>
      <c r="AF218" s="141">
        <f t="shared" si="92"/>
        <v>269.86170315603312</v>
      </c>
      <c r="AG218" s="48">
        <f t="shared" si="107"/>
        <v>-269.86170315603312</v>
      </c>
      <c r="AH218" s="140">
        <f t="shared" si="108"/>
        <v>1.3891779221457485</v>
      </c>
      <c r="AI218" s="173">
        <f t="shared" si="109"/>
        <v>1.3891779221457486E-2</v>
      </c>
      <c r="AJ218" s="170">
        <f t="shared" si="110"/>
        <v>-1.3891779221457486E-2</v>
      </c>
      <c r="AK218" s="137">
        <f t="shared" si="93"/>
        <v>474.46980483019343</v>
      </c>
      <c r="AL218" s="8">
        <f t="shared" si="94"/>
        <v>2.4424472605281244E-2</v>
      </c>
    </row>
    <row r="219" spans="1:38" x14ac:dyDescent="0.2">
      <c r="A219" s="13" t="s">
        <v>23</v>
      </c>
      <c r="B219" s="270">
        <v>0.54166666666633001</v>
      </c>
      <c r="C219" s="271"/>
      <c r="D219" s="272"/>
      <c r="E219" s="249">
        <v>112.5</v>
      </c>
      <c r="F219" s="250"/>
      <c r="G219" s="251"/>
      <c r="H219" s="39">
        <v>19910</v>
      </c>
      <c r="I219" s="44">
        <v>19497.123</v>
      </c>
      <c r="J219" s="45">
        <v>0.1007</v>
      </c>
      <c r="K219" s="41">
        <f t="shared" si="95"/>
        <v>19497.223699999999</v>
      </c>
      <c r="L219" s="116">
        <v>19579.308799999999</v>
      </c>
      <c r="M219" s="29">
        <f t="shared" si="84"/>
        <v>412.77630000000136</v>
      </c>
      <c r="N219" s="81">
        <f t="shared" si="85"/>
        <v>2.0732109492717296E-2</v>
      </c>
      <c r="O219" s="107">
        <f t="shared" si="96"/>
        <v>31</v>
      </c>
      <c r="P219" s="197">
        <f t="shared" si="97"/>
        <v>0.14608489067874245</v>
      </c>
      <c r="Q219" s="98">
        <f t="shared" si="98"/>
        <v>70.396617038489168</v>
      </c>
      <c r="R219" s="197">
        <f t="shared" si="99"/>
        <v>0.33173813239422539</v>
      </c>
      <c r="S219" s="208">
        <f t="shared" si="100"/>
        <v>101.39661703848917</v>
      </c>
      <c r="T219" s="213">
        <f t="shared" si="86"/>
        <v>19567.620317038487</v>
      </c>
      <c r="U219" s="84">
        <f t="shared" si="101"/>
        <v>9.1769999999999996</v>
      </c>
      <c r="V219" s="199">
        <f t="shared" si="102"/>
        <v>4.324584005673611E-2</v>
      </c>
      <c r="W219" s="86">
        <f t="shared" si="103"/>
        <v>101.63176474991619</v>
      </c>
      <c r="X219" s="199">
        <f t="shared" si="104"/>
        <v>0.47893113687029598</v>
      </c>
      <c r="Y219" s="216">
        <f t="shared" si="105"/>
        <v>110.80876474991618</v>
      </c>
      <c r="Z219" s="98">
        <f t="shared" si="106"/>
        <v>212.20538178840536</v>
      </c>
      <c r="AA219" s="83">
        <f t="shared" si="87"/>
        <v>1.0658231129503032E-2</v>
      </c>
      <c r="AB219" s="51">
        <f t="shared" si="88"/>
        <v>200.57091821159599</v>
      </c>
      <c r="AC219" s="30">
        <f t="shared" si="89"/>
        <v>1.0073878363214264E-2</v>
      </c>
      <c r="AD219" s="32">
        <f t="shared" si="90"/>
        <v>0.99152660075259713</v>
      </c>
      <c r="AE219" s="130">
        <f t="shared" si="91"/>
        <v>0.97096514779735199</v>
      </c>
      <c r="AF219" s="141">
        <f t="shared" si="92"/>
        <v>276.30448659505646</v>
      </c>
      <c r="AG219" s="48">
        <f t="shared" si="107"/>
        <v>-276.30448659505646</v>
      </c>
      <c r="AH219" s="140">
        <f t="shared" si="108"/>
        <v>1.387767386213242</v>
      </c>
      <c r="AI219" s="173">
        <f t="shared" si="109"/>
        <v>1.3877673862132421E-2</v>
      </c>
      <c r="AJ219" s="170">
        <f t="shared" si="110"/>
        <v>-1.3877673862132421E-2</v>
      </c>
      <c r="AK219" s="137">
        <f t="shared" si="93"/>
        <v>488.50986838346182</v>
      </c>
      <c r="AL219" s="8">
        <f t="shared" si="94"/>
        <v>2.4535904991635452E-2</v>
      </c>
    </row>
    <row r="220" spans="1:38" x14ac:dyDescent="0.2">
      <c r="A220" s="13" t="s">
        <v>23</v>
      </c>
      <c r="B220" s="270">
        <v>0.58333333333334303</v>
      </c>
      <c r="C220" s="271"/>
      <c r="D220" s="272"/>
      <c r="E220" s="249">
        <v>112.5</v>
      </c>
      <c r="F220" s="250"/>
      <c r="G220" s="251"/>
      <c r="H220" s="39">
        <v>19338</v>
      </c>
      <c r="I220" s="44">
        <v>18949.812000000002</v>
      </c>
      <c r="J220" s="45">
        <v>0.10018000000000001</v>
      </c>
      <c r="K220" s="41">
        <f t="shared" si="95"/>
        <v>18949.912180000003</v>
      </c>
      <c r="L220" s="116">
        <v>19271.70434</v>
      </c>
      <c r="M220" s="29">
        <f t="shared" si="84"/>
        <v>388.08781999999701</v>
      </c>
      <c r="N220" s="81">
        <f t="shared" si="85"/>
        <v>2.0068663770813788E-2</v>
      </c>
      <c r="O220" s="107">
        <f t="shared" si="96"/>
        <v>31</v>
      </c>
      <c r="P220" s="197">
        <f t="shared" si="97"/>
        <v>0.15296295837370993</v>
      </c>
      <c r="Q220" s="98">
        <f t="shared" si="98"/>
        <v>66.499846598094877</v>
      </c>
      <c r="R220" s="197">
        <f t="shared" si="99"/>
        <v>0.32812946022717687</v>
      </c>
      <c r="S220" s="208">
        <f t="shared" si="100"/>
        <v>97.499846598094877</v>
      </c>
      <c r="T220" s="213">
        <f t="shared" si="86"/>
        <v>19016.412026598096</v>
      </c>
      <c r="U220" s="84">
        <f t="shared" si="101"/>
        <v>9.1769999999999996</v>
      </c>
      <c r="V220" s="199">
        <f t="shared" si="102"/>
        <v>4.5281969967597938E-2</v>
      </c>
      <c r="W220" s="86">
        <f t="shared" si="103"/>
        <v>95.986597738949499</v>
      </c>
      <c r="X220" s="199">
        <f t="shared" si="104"/>
        <v>0.47362561143151521</v>
      </c>
      <c r="Y220" s="216">
        <f t="shared" si="105"/>
        <v>105.16359773894951</v>
      </c>
      <c r="Z220" s="98">
        <f t="shared" si="106"/>
        <v>202.66344433704438</v>
      </c>
      <c r="AA220" s="83">
        <f t="shared" si="87"/>
        <v>1.0480062278262715E-2</v>
      </c>
      <c r="AB220" s="51">
        <f t="shared" si="88"/>
        <v>185.42437566295263</v>
      </c>
      <c r="AC220" s="30">
        <f t="shared" si="89"/>
        <v>9.5886014925510715E-3</v>
      </c>
      <c r="AD220" s="32">
        <f t="shared" si="90"/>
        <v>0.99152660075259713</v>
      </c>
      <c r="AE220" s="130">
        <f t="shared" si="91"/>
        <v>0.9716228502048182</v>
      </c>
      <c r="AF220" s="141">
        <f t="shared" si="92"/>
        <v>268.4554598099092</v>
      </c>
      <c r="AG220" s="48">
        <f t="shared" si="107"/>
        <v>-268.4554598099092</v>
      </c>
      <c r="AH220" s="140">
        <f t="shared" si="108"/>
        <v>1.3882276337258723</v>
      </c>
      <c r="AI220" s="173">
        <f t="shared" si="109"/>
        <v>1.3882276337258723E-2</v>
      </c>
      <c r="AJ220" s="170">
        <f t="shared" si="110"/>
        <v>-1.3882276337258723E-2</v>
      </c>
      <c r="AK220" s="137">
        <f t="shared" si="93"/>
        <v>471.11890414695358</v>
      </c>
      <c r="AL220" s="8">
        <f t="shared" si="94"/>
        <v>2.436233861552144E-2</v>
      </c>
    </row>
    <row r="221" spans="1:38" x14ac:dyDescent="0.2">
      <c r="A221" s="13" t="s">
        <v>23</v>
      </c>
      <c r="B221" s="270">
        <v>0.62500000000034095</v>
      </c>
      <c r="C221" s="271"/>
      <c r="D221" s="272"/>
      <c r="E221" s="249">
        <v>112.5</v>
      </c>
      <c r="F221" s="250"/>
      <c r="G221" s="251"/>
      <c r="H221" s="39">
        <v>18700</v>
      </c>
      <c r="I221" s="44">
        <v>18334.185000000001</v>
      </c>
      <c r="J221" s="45">
        <v>0.10012</v>
      </c>
      <c r="K221" s="41">
        <f t="shared" si="95"/>
        <v>18334.28512</v>
      </c>
      <c r="L221" s="116">
        <v>19035.44486</v>
      </c>
      <c r="M221" s="29">
        <f t="shared" si="84"/>
        <v>365.71487999999954</v>
      </c>
      <c r="N221" s="81">
        <f t="shared" si="85"/>
        <v>1.9556945454545428E-2</v>
      </c>
      <c r="O221" s="107">
        <f t="shared" si="96"/>
        <v>31</v>
      </c>
      <c r="P221" s="197">
        <f t="shared" si="97"/>
        <v>0.16124241630508496</v>
      </c>
      <c r="Q221" s="98">
        <f t="shared" si="98"/>
        <v>62.249261270639508</v>
      </c>
      <c r="R221" s="197">
        <f t="shared" si="99"/>
        <v>0.32378133227369216</v>
      </c>
      <c r="S221" s="208">
        <f t="shared" si="100"/>
        <v>93.249261270639508</v>
      </c>
      <c r="T221" s="213">
        <f t="shared" si="86"/>
        <v>18396.534381270641</v>
      </c>
      <c r="U221" s="84">
        <f t="shared" si="101"/>
        <v>9.1769999999999996</v>
      </c>
      <c r="V221" s="199">
        <f t="shared" si="102"/>
        <v>4.7732956594573051E-2</v>
      </c>
      <c r="W221" s="86">
        <f t="shared" si="103"/>
        <v>89.830842724535358</v>
      </c>
      <c r="X221" s="199">
        <f t="shared" si="104"/>
        <v>0.46724329482664978</v>
      </c>
      <c r="Y221" s="216">
        <f t="shared" si="105"/>
        <v>99.007842724535351</v>
      </c>
      <c r="Z221" s="98">
        <f t="shared" si="106"/>
        <v>192.25710399517487</v>
      </c>
      <c r="AA221" s="83">
        <f t="shared" si="87"/>
        <v>1.0281128555891705E-2</v>
      </c>
      <c r="AB221" s="51">
        <f t="shared" si="88"/>
        <v>173.45777600482467</v>
      </c>
      <c r="AC221" s="30">
        <f t="shared" si="89"/>
        <v>9.2758168986537253E-3</v>
      </c>
      <c r="AD221" s="32">
        <f t="shared" si="90"/>
        <v>0.99152660075259713</v>
      </c>
      <c r="AE221" s="130">
        <f t="shared" si="91"/>
        <v>0.97213006046092276</v>
      </c>
      <c r="AF221" s="141">
        <f t="shared" si="92"/>
        <v>259.66496084054836</v>
      </c>
      <c r="AG221" s="48">
        <f t="shared" si="107"/>
        <v>-259.66496084054836</v>
      </c>
      <c r="AH221" s="140">
        <f t="shared" si="108"/>
        <v>1.3885826782917023</v>
      </c>
      <c r="AI221" s="173">
        <f t="shared" si="109"/>
        <v>1.3885826782917023E-2</v>
      </c>
      <c r="AJ221" s="170">
        <f t="shared" si="110"/>
        <v>-1.3885826782917023E-2</v>
      </c>
      <c r="AK221" s="137">
        <f t="shared" si="93"/>
        <v>451.92206483572323</v>
      </c>
      <c r="AL221" s="8">
        <f t="shared" si="94"/>
        <v>2.4166955338808728E-2</v>
      </c>
    </row>
    <row r="222" spans="1:38" x14ac:dyDescent="0.2">
      <c r="A222" s="13" t="s">
        <v>23</v>
      </c>
      <c r="B222" s="270">
        <v>0.666666666666345</v>
      </c>
      <c r="C222" s="271"/>
      <c r="D222" s="272"/>
      <c r="E222" s="249">
        <v>112.5</v>
      </c>
      <c r="F222" s="250"/>
      <c r="G222" s="251"/>
      <c r="H222" s="39">
        <v>18744</v>
      </c>
      <c r="I222" s="44">
        <v>18365.675999999999</v>
      </c>
      <c r="J222" s="45">
        <v>9.9419999999999994E-2</v>
      </c>
      <c r="K222" s="41">
        <f t="shared" si="95"/>
        <v>18365.775419999998</v>
      </c>
      <c r="L222" s="116">
        <v>19073.992480000001</v>
      </c>
      <c r="M222" s="29">
        <f t="shared" si="84"/>
        <v>378.22458000000188</v>
      </c>
      <c r="N222" s="81">
        <f t="shared" si="85"/>
        <v>2.0178434699103815E-2</v>
      </c>
      <c r="O222" s="107">
        <f t="shared" si="96"/>
        <v>31</v>
      </c>
      <c r="P222" s="197">
        <f t="shared" si="97"/>
        <v>0.16080421622392907</v>
      </c>
      <c r="Q222" s="98">
        <f t="shared" si="98"/>
        <v>62.463279032940008</v>
      </c>
      <c r="R222" s="197">
        <f t="shared" si="99"/>
        <v>0.32401156863446773</v>
      </c>
      <c r="S222" s="208">
        <f t="shared" si="100"/>
        <v>93.463279032940008</v>
      </c>
      <c r="T222" s="213">
        <f t="shared" si="86"/>
        <v>18428.23869903294</v>
      </c>
      <c r="U222" s="84">
        <f t="shared" si="101"/>
        <v>9.1769999999999996</v>
      </c>
      <c r="V222" s="199">
        <f t="shared" si="102"/>
        <v>4.760323523506442E-2</v>
      </c>
      <c r="W222" s="86">
        <f t="shared" si="103"/>
        <v>90.140735843129704</v>
      </c>
      <c r="X222" s="199">
        <f t="shared" si="104"/>
        <v>0.46758097990653874</v>
      </c>
      <c r="Y222" s="216">
        <f t="shared" si="105"/>
        <v>99.317735843129697</v>
      </c>
      <c r="Z222" s="98">
        <f t="shared" si="106"/>
        <v>192.78101487606972</v>
      </c>
      <c r="AA222" s="83">
        <f t="shared" si="87"/>
        <v>1.028494530922267E-2</v>
      </c>
      <c r="AB222" s="51">
        <f t="shared" si="88"/>
        <v>185.44356512393216</v>
      </c>
      <c r="AC222" s="30">
        <f t="shared" si="89"/>
        <v>9.8934893898811431E-3</v>
      </c>
      <c r="AD222" s="32">
        <f t="shared" si="90"/>
        <v>0.99152660075259713</v>
      </c>
      <c r="AE222" s="130">
        <f t="shared" si="91"/>
        <v>0.97151388683330953</v>
      </c>
      <c r="AF222" s="141">
        <f t="shared" si="92"/>
        <v>260.19509321659285</v>
      </c>
      <c r="AG222" s="48">
        <f t="shared" si="107"/>
        <v>-260.19509321659285</v>
      </c>
      <c r="AH222" s="140">
        <f t="shared" si="108"/>
        <v>1.3881513722609522</v>
      </c>
      <c r="AI222" s="173">
        <f t="shared" si="109"/>
        <v>1.3881513722609522E-2</v>
      </c>
      <c r="AJ222" s="170">
        <f t="shared" si="110"/>
        <v>-1.3881513722609522E-2</v>
      </c>
      <c r="AK222" s="137">
        <f t="shared" si="93"/>
        <v>452.97610809266257</v>
      </c>
      <c r="AL222" s="8">
        <f t="shared" si="94"/>
        <v>2.4166459031832191E-2</v>
      </c>
    </row>
    <row r="223" spans="1:38" x14ac:dyDescent="0.2">
      <c r="A223" s="13" t="s">
        <v>23</v>
      </c>
      <c r="B223" s="270">
        <v>0.70833333333334303</v>
      </c>
      <c r="C223" s="271"/>
      <c r="D223" s="272"/>
      <c r="E223" s="249">
        <v>112.5</v>
      </c>
      <c r="F223" s="250"/>
      <c r="G223" s="251"/>
      <c r="H223" s="39">
        <v>19866</v>
      </c>
      <c r="I223" s="44">
        <v>19424.495999999999</v>
      </c>
      <c r="J223" s="45">
        <v>0.10082000000000001</v>
      </c>
      <c r="K223" s="41">
        <f t="shared" si="95"/>
        <v>19424.596819999999</v>
      </c>
      <c r="L223" s="116">
        <v>19222.21386</v>
      </c>
      <c r="M223" s="29">
        <f t="shared" si="84"/>
        <v>441.40318000000116</v>
      </c>
      <c r="N223" s="81">
        <f t="shared" si="85"/>
        <v>2.221902647739863E-2</v>
      </c>
      <c r="O223" s="107">
        <f t="shared" si="96"/>
        <v>31</v>
      </c>
      <c r="P223" s="197">
        <f t="shared" si="97"/>
        <v>0.14697274646572536</v>
      </c>
      <c r="Q223" s="98">
        <f t="shared" si="98"/>
        <v>69.87314104065814</v>
      </c>
      <c r="R223" s="197">
        <f t="shared" si="99"/>
        <v>0.33127249815911347</v>
      </c>
      <c r="S223" s="208">
        <f t="shared" si="100"/>
        <v>100.87314104065814</v>
      </c>
      <c r="T223" s="213">
        <f t="shared" si="86"/>
        <v>19494.469961040657</v>
      </c>
      <c r="U223" s="84">
        <f t="shared" si="101"/>
        <v>9.1769999999999996</v>
      </c>
      <c r="V223" s="199">
        <f t="shared" si="102"/>
        <v>4.3508674010192309E-2</v>
      </c>
      <c r="W223" s="86">
        <f t="shared" si="103"/>
        <v>100.87331752878028</v>
      </c>
      <c r="X223" s="199">
        <f t="shared" si="104"/>
        <v>0.47824608136496882</v>
      </c>
      <c r="Y223" s="216">
        <f t="shared" si="105"/>
        <v>110.05031752878028</v>
      </c>
      <c r="Z223" s="98">
        <f t="shared" si="106"/>
        <v>210.92345856943842</v>
      </c>
      <c r="AA223" s="83">
        <f t="shared" si="87"/>
        <v>1.0617308898089118E-2</v>
      </c>
      <c r="AB223" s="51">
        <f t="shared" si="88"/>
        <v>230.47972143056273</v>
      </c>
      <c r="AC223" s="30">
        <f t="shared" si="89"/>
        <v>1.1601717579309511E-2</v>
      </c>
      <c r="AD223" s="32">
        <f t="shared" si="90"/>
        <v>0.99152660075259713</v>
      </c>
      <c r="AE223" s="130">
        <f t="shared" si="91"/>
        <v>0.96949081295743578</v>
      </c>
      <c r="AF223" s="141">
        <f t="shared" si="92"/>
        <v>275.48902409435561</v>
      </c>
      <c r="AG223" s="48">
        <f t="shared" si="107"/>
        <v>-275.48902409435561</v>
      </c>
      <c r="AH223" s="140">
        <f t="shared" si="108"/>
        <v>1.3867362533693528</v>
      </c>
      <c r="AI223" s="173">
        <f t="shared" si="109"/>
        <v>1.3867362533693528E-2</v>
      </c>
      <c r="AJ223" s="170">
        <f t="shared" si="110"/>
        <v>-1.3867362533693528E-2</v>
      </c>
      <c r="AK223" s="137">
        <f t="shared" si="93"/>
        <v>486.41248266379404</v>
      </c>
      <c r="AL223" s="8">
        <f t="shared" si="94"/>
        <v>2.4484671431782644E-2</v>
      </c>
    </row>
    <row r="224" spans="1:38" x14ac:dyDescent="0.2">
      <c r="A224" s="13" t="s">
        <v>23</v>
      </c>
      <c r="B224" s="270">
        <v>0.75000000000034095</v>
      </c>
      <c r="C224" s="271"/>
      <c r="D224" s="272"/>
      <c r="E224" s="249">
        <v>112.5</v>
      </c>
      <c r="F224" s="250"/>
      <c r="G224" s="251"/>
      <c r="H224" s="39">
        <v>20680</v>
      </c>
      <c r="I224" s="44">
        <v>20240.23</v>
      </c>
      <c r="J224" s="45">
        <v>9.9750000000000005E-2</v>
      </c>
      <c r="K224" s="41">
        <f t="shared" si="95"/>
        <v>20240.329750000001</v>
      </c>
      <c r="L224" s="116">
        <v>18895.982019999999</v>
      </c>
      <c r="M224" s="29">
        <f t="shared" si="84"/>
        <v>439.67024999999921</v>
      </c>
      <c r="N224" s="81">
        <f t="shared" si="85"/>
        <v>2.1260650386847157E-2</v>
      </c>
      <c r="O224" s="107">
        <f t="shared" si="96"/>
        <v>31</v>
      </c>
      <c r="P224" s="197">
        <f t="shared" si="97"/>
        <v>0.13741226301625525</v>
      </c>
      <c r="Q224" s="98">
        <f t="shared" si="98"/>
        <v>75.864990442358334</v>
      </c>
      <c r="R224" s="197">
        <f t="shared" si="99"/>
        <v>0.33628322646422693</v>
      </c>
      <c r="S224" s="208">
        <f t="shared" si="100"/>
        <v>106.86499044235833</v>
      </c>
      <c r="T224" s="213">
        <f t="shared" si="86"/>
        <v>20316.194740442359</v>
      </c>
      <c r="U224" s="84">
        <f t="shared" si="101"/>
        <v>9.1769999999999996</v>
      </c>
      <c r="V224" s="199">
        <f t="shared" si="102"/>
        <v>4.0678462506457243E-2</v>
      </c>
      <c r="W224" s="86">
        <f t="shared" si="103"/>
        <v>109.55650651517185</v>
      </c>
      <c r="X224" s="199">
        <f t="shared" si="104"/>
        <v>0.48562604801306053</v>
      </c>
      <c r="Y224" s="216">
        <f t="shared" si="105"/>
        <v>118.73350651517185</v>
      </c>
      <c r="Z224" s="98">
        <f t="shared" si="106"/>
        <v>225.59849695753019</v>
      </c>
      <c r="AA224" s="83">
        <f t="shared" si="87"/>
        <v>1.0909018228120414E-2</v>
      </c>
      <c r="AB224" s="51">
        <f t="shared" si="88"/>
        <v>214.07175304246903</v>
      </c>
      <c r="AC224" s="30">
        <f t="shared" si="89"/>
        <v>1.0351632158726741E-2</v>
      </c>
      <c r="AD224" s="32">
        <f t="shared" si="90"/>
        <v>0.99152660075259713</v>
      </c>
      <c r="AE224" s="130">
        <f t="shared" si="91"/>
        <v>0.97044131771521946</v>
      </c>
      <c r="AF224" s="141">
        <f t="shared" si="92"/>
        <v>286.91451311131112</v>
      </c>
      <c r="AG224" s="48">
        <f t="shared" si="107"/>
        <v>-286.91451311131112</v>
      </c>
      <c r="AH224" s="140">
        <f t="shared" si="108"/>
        <v>1.3874009338071138</v>
      </c>
      <c r="AI224" s="173">
        <f t="shared" si="109"/>
        <v>1.3874009338071138E-2</v>
      </c>
      <c r="AJ224" s="170">
        <f t="shared" si="110"/>
        <v>-1.3874009338071138E-2</v>
      </c>
      <c r="AK224" s="137">
        <f t="shared" si="93"/>
        <v>512.51301006884137</v>
      </c>
      <c r="AL224" s="8">
        <f t="shared" si="94"/>
        <v>2.4783027566191555E-2</v>
      </c>
    </row>
    <row r="225" spans="1:38" x14ac:dyDescent="0.2">
      <c r="A225" s="13" t="s">
        <v>23</v>
      </c>
      <c r="B225" s="270">
        <v>0.791666666666345</v>
      </c>
      <c r="C225" s="271"/>
      <c r="D225" s="272"/>
      <c r="E225" s="249">
        <v>112.5</v>
      </c>
      <c r="F225" s="250"/>
      <c r="G225" s="251"/>
      <c r="H225" s="39">
        <v>20614</v>
      </c>
      <c r="I225" s="44">
        <v>20183.54</v>
      </c>
      <c r="J225" s="45">
        <v>0.10056</v>
      </c>
      <c r="K225" s="41">
        <f t="shared" si="95"/>
        <v>20183.64056</v>
      </c>
      <c r="L225" s="116">
        <v>18574.726060000001</v>
      </c>
      <c r="M225" s="29">
        <f t="shared" si="84"/>
        <v>430.35944000000018</v>
      </c>
      <c r="N225" s="81">
        <f t="shared" si="85"/>
        <v>2.0877046667313486E-2</v>
      </c>
      <c r="O225" s="107">
        <f t="shared" si="96"/>
        <v>31</v>
      </c>
      <c r="P225" s="197">
        <f t="shared" si="97"/>
        <v>0.13804834378974801</v>
      </c>
      <c r="Q225" s="98">
        <f t="shared" si="98"/>
        <v>75.440619676903154</v>
      </c>
      <c r="R225" s="197">
        <f t="shared" si="99"/>
        <v>0.33595008389899206</v>
      </c>
      <c r="S225" s="208">
        <f t="shared" si="100"/>
        <v>106.44061967690315</v>
      </c>
      <c r="T225" s="213">
        <f t="shared" si="86"/>
        <v>20259.081179676901</v>
      </c>
      <c r="U225" s="84">
        <f t="shared" si="101"/>
        <v>9.1769999999999996</v>
      </c>
      <c r="V225" s="199">
        <f t="shared" si="102"/>
        <v>4.086676293414572E-2</v>
      </c>
      <c r="W225" s="86">
        <f t="shared" si="103"/>
        <v>108.94139457113437</v>
      </c>
      <c r="X225" s="199">
        <f t="shared" si="104"/>
        <v>0.48513480937711428</v>
      </c>
      <c r="Y225" s="216">
        <f t="shared" si="105"/>
        <v>118.11839457113436</v>
      </c>
      <c r="Z225" s="98">
        <f t="shared" si="106"/>
        <v>224.5590142480375</v>
      </c>
      <c r="AA225" s="83">
        <f t="shared" si="87"/>
        <v>1.089351965887443E-2</v>
      </c>
      <c r="AB225" s="51">
        <f t="shared" si="88"/>
        <v>205.80042575196268</v>
      </c>
      <c r="AC225" s="30">
        <f t="shared" si="89"/>
        <v>9.9835270084390557E-3</v>
      </c>
      <c r="AD225" s="32">
        <f t="shared" si="90"/>
        <v>0.99152660075259713</v>
      </c>
      <c r="AE225" s="130">
        <f t="shared" si="91"/>
        <v>0.97082161673397083</v>
      </c>
      <c r="AF225" s="141">
        <f t="shared" si="92"/>
        <v>286.05366859334799</v>
      </c>
      <c r="AG225" s="48">
        <f t="shared" si="107"/>
        <v>-286.05366859334799</v>
      </c>
      <c r="AH225" s="140">
        <f t="shared" si="108"/>
        <v>1.3876669670774617</v>
      </c>
      <c r="AI225" s="173">
        <f t="shared" si="109"/>
        <v>1.3876669670774618E-2</v>
      </c>
      <c r="AJ225" s="170">
        <f t="shared" si="110"/>
        <v>-1.3876669670774618E-2</v>
      </c>
      <c r="AK225" s="137">
        <f t="shared" si="93"/>
        <v>510.61268284138549</v>
      </c>
      <c r="AL225" s="8">
        <f t="shared" si="94"/>
        <v>2.4770189329649049E-2</v>
      </c>
    </row>
    <row r="226" spans="1:38" x14ac:dyDescent="0.2">
      <c r="A226" s="13" t="s">
        <v>23</v>
      </c>
      <c r="B226" s="270">
        <v>0.83333333333334303</v>
      </c>
      <c r="C226" s="271"/>
      <c r="D226" s="272"/>
      <c r="E226" s="249">
        <v>112.5</v>
      </c>
      <c r="F226" s="250"/>
      <c r="G226" s="251"/>
      <c r="H226" s="39">
        <v>19998</v>
      </c>
      <c r="I226" s="44">
        <v>19589.749</v>
      </c>
      <c r="J226" s="45">
        <v>0.10083</v>
      </c>
      <c r="K226" s="41">
        <f t="shared" si="95"/>
        <v>19589.849829999999</v>
      </c>
      <c r="L226" s="116">
        <v>18465.333599999998</v>
      </c>
      <c r="M226" s="29">
        <f t="shared" si="84"/>
        <v>408.1501700000008</v>
      </c>
      <c r="N226" s="81">
        <f t="shared" si="85"/>
        <v>2.0409549454945535E-2</v>
      </c>
      <c r="O226" s="107">
        <f t="shared" si="96"/>
        <v>31</v>
      </c>
      <c r="P226" s="197">
        <f t="shared" si="97"/>
        <v>0.1449632560132417</v>
      </c>
      <c r="Q226" s="98">
        <f t="shared" si="98"/>
        <v>71.067077104064978</v>
      </c>
      <c r="R226" s="197">
        <f t="shared" si="99"/>
        <v>0.33232628684997934</v>
      </c>
      <c r="S226" s="208">
        <f t="shared" si="100"/>
        <v>102.06707710406498</v>
      </c>
      <c r="T226" s="213">
        <f t="shared" si="86"/>
        <v>19660.916907104063</v>
      </c>
      <c r="U226" s="84">
        <f t="shared" si="101"/>
        <v>9.1769999999999996</v>
      </c>
      <c r="V226" s="199">
        <f t="shared" si="102"/>
        <v>4.2913800013984489E-2</v>
      </c>
      <c r="W226" s="86">
        <f t="shared" si="103"/>
        <v>102.60321670374174</v>
      </c>
      <c r="X226" s="199">
        <f t="shared" si="104"/>
        <v>0.47979665712279457</v>
      </c>
      <c r="Y226" s="216">
        <f t="shared" si="105"/>
        <v>111.78021670374173</v>
      </c>
      <c r="Z226" s="98">
        <f t="shared" si="106"/>
        <v>213.84729380780669</v>
      </c>
      <c r="AA226" s="83">
        <f t="shared" si="87"/>
        <v>1.0693434033793714E-2</v>
      </c>
      <c r="AB226" s="51">
        <f t="shared" si="88"/>
        <v>194.30287619219411</v>
      </c>
      <c r="AC226" s="30">
        <f t="shared" si="89"/>
        <v>9.7161154211518209E-3</v>
      </c>
      <c r="AD226" s="32">
        <f t="shared" si="90"/>
        <v>0.99152660075259713</v>
      </c>
      <c r="AE226" s="130">
        <f t="shared" si="91"/>
        <v>0.97128499027735715</v>
      </c>
      <c r="AF226" s="141">
        <f t="shared" si="92"/>
        <v>277.57047737083377</v>
      </c>
      <c r="AG226" s="48">
        <f t="shared" si="107"/>
        <v>-277.57047737083377</v>
      </c>
      <c r="AH226" s="140">
        <f t="shared" si="108"/>
        <v>1.3879911859727661</v>
      </c>
      <c r="AI226" s="173">
        <f t="shared" si="109"/>
        <v>1.3879911859727661E-2</v>
      </c>
      <c r="AJ226" s="170">
        <f t="shared" si="110"/>
        <v>-1.3879911859727661E-2</v>
      </c>
      <c r="AK226" s="137">
        <f t="shared" si="93"/>
        <v>491.41777117864046</v>
      </c>
      <c r="AL226" s="8">
        <f t="shared" si="94"/>
        <v>2.4573345893521375E-2</v>
      </c>
    </row>
    <row r="227" spans="1:38" x14ac:dyDescent="0.2">
      <c r="A227" s="13" t="s">
        <v>23</v>
      </c>
      <c r="B227" s="270">
        <v>0.87500000000034095</v>
      </c>
      <c r="C227" s="271"/>
      <c r="D227" s="272"/>
      <c r="E227" s="249">
        <v>112.5</v>
      </c>
      <c r="F227" s="250"/>
      <c r="G227" s="251"/>
      <c r="H227" s="39">
        <v>19338</v>
      </c>
      <c r="I227" s="44">
        <v>18949.975999999999</v>
      </c>
      <c r="J227" s="45">
        <v>0.10083</v>
      </c>
      <c r="K227" s="41">
        <f t="shared" si="95"/>
        <v>18950.076829999998</v>
      </c>
      <c r="L227" s="116">
        <v>17775.71632</v>
      </c>
      <c r="M227" s="29">
        <f t="shared" si="84"/>
        <v>387.92317000000185</v>
      </c>
      <c r="N227" s="81">
        <f t="shared" si="85"/>
        <v>2.0060149446685379E-2</v>
      </c>
      <c r="O227" s="107">
        <f t="shared" si="96"/>
        <v>31</v>
      </c>
      <c r="P227" s="197">
        <f t="shared" si="97"/>
        <v>0.15296082284905901</v>
      </c>
      <c r="Q227" s="98">
        <f t="shared" si="98"/>
        <v>66.501002196833824</v>
      </c>
      <c r="R227" s="197">
        <f t="shared" si="99"/>
        <v>0.32813058117144461</v>
      </c>
      <c r="S227" s="208">
        <f t="shared" si="100"/>
        <v>97.501002196833824</v>
      </c>
      <c r="T227" s="213">
        <f t="shared" si="86"/>
        <v>19016.577832196832</v>
      </c>
      <c r="U227" s="84">
        <f t="shared" si="101"/>
        <v>9.1769999999999996</v>
      </c>
      <c r="V227" s="199">
        <f t="shared" si="102"/>
        <v>4.5281337783413374E-2</v>
      </c>
      <c r="W227" s="86">
        <f t="shared" si="103"/>
        <v>95.988271575703664</v>
      </c>
      <c r="X227" s="199">
        <f t="shared" si="104"/>
        <v>0.47362725819608309</v>
      </c>
      <c r="Y227" s="216">
        <f t="shared" si="105"/>
        <v>105.16527157570366</v>
      </c>
      <c r="Z227" s="98">
        <f t="shared" si="106"/>
        <v>202.66627377253747</v>
      </c>
      <c r="AA227" s="83">
        <f t="shared" si="87"/>
        <v>1.0480208593057061E-2</v>
      </c>
      <c r="AB227" s="51">
        <f t="shared" si="88"/>
        <v>185.25689622746438</v>
      </c>
      <c r="AC227" s="30">
        <f t="shared" si="89"/>
        <v>9.5799408536283159E-3</v>
      </c>
      <c r="AD227" s="32">
        <f t="shared" si="90"/>
        <v>0.99152660075259713</v>
      </c>
      <c r="AE227" s="130">
        <f t="shared" si="91"/>
        <v>0.97163125905591563</v>
      </c>
      <c r="AF227" s="141">
        <f t="shared" si="92"/>
        <v>268.45659792507735</v>
      </c>
      <c r="AG227" s="48">
        <f t="shared" si="107"/>
        <v>-268.45659792507735</v>
      </c>
      <c r="AH227" s="140">
        <f t="shared" si="108"/>
        <v>1.3882335191078568</v>
      </c>
      <c r="AI227" s="173">
        <f t="shared" si="109"/>
        <v>1.3882335191078567E-2</v>
      </c>
      <c r="AJ227" s="170">
        <f t="shared" si="110"/>
        <v>-1.3882335191078567E-2</v>
      </c>
      <c r="AK227" s="137">
        <f t="shared" si="93"/>
        <v>471.12287169761481</v>
      </c>
      <c r="AL227" s="8">
        <f t="shared" si="94"/>
        <v>2.4362543784135628E-2</v>
      </c>
    </row>
    <row r="228" spans="1:38" x14ac:dyDescent="0.2">
      <c r="A228" s="13" t="s">
        <v>23</v>
      </c>
      <c r="B228" s="270">
        <v>0.916666666666345</v>
      </c>
      <c r="C228" s="271"/>
      <c r="D228" s="272"/>
      <c r="E228" s="249">
        <v>112.5</v>
      </c>
      <c r="F228" s="250"/>
      <c r="G228" s="251"/>
      <c r="H228" s="39">
        <v>18590</v>
      </c>
      <c r="I228" s="44">
        <v>18213.464</v>
      </c>
      <c r="J228" s="45">
        <v>0.1008</v>
      </c>
      <c r="K228" s="41">
        <f t="shared" si="95"/>
        <v>18213.5648</v>
      </c>
      <c r="L228" s="116">
        <v>17607.296839999999</v>
      </c>
      <c r="M228" s="29">
        <f t="shared" si="84"/>
        <v>376.4351999999999</v>
      </c>
      <c r="N228" s="81">
        <f t="shared" si="85"/>
        <v>2.0249338353953733E-2</v>
      </c>
      <c r="O228" s="107">
        <f t="shared" si="96"/>
        <v>31</v>
      </c>
      <c r="P228" s="197">
        <f t="shared" si="97"/>
        <v>0.16293747146430221</v>
      </c>
      <c r="Q228" s="98">
        <f t="shared" si="98"/>
        <v>61.432211615518334</v>
      </c>
      <c r="R228" s="197">
        <f t="shared" si="99"/>
        <v>0.32289062022879012</v>
      </c>
      <c r="S228" s="208">
        <f t="shared" si="100"/>
        <v>92.432211615518327</v>
      </c>
      <c r="T228" s="213">
        <f t="shared" si="86"/>
        <v>18274.99701161552</v>
      </c>
      <c r="U228" s="84">
        <f t="shared" si="101"/>
        <v>9.1769999999999996</v>
      </c>
      <c r="V228" s="199">
        <f t="shared" si="102"/>
        <v>4.8234747600900046E-2</v>
      </c>
      <c r="W228" s="86">
        <f t="shared" si="103"/>
        <v>88.647822088308089</v>
      </c>
      <c r="X228" s="199">
        <f t="shared" si="104"/>
        <v>0.46593716070600771</v>
      </c>
      <c r="Y228" s="216">
        <f t="shared" si="105"/>
        <v>97.824822088308082</v>
      </c>
      <c r="Z228" s="98">
        <f t="shared" si="106"/>
        <v>190.25703370382641</v>
      </c>
      <c r="AA228" s="83">
        <f t="shared" si="87"/>
        <v>1.0234375131997117E-2</v>
      </c>
      <c r="AB228" s="51">
        <f t="shared" si="88"/>
        <v>186.17816629617349</v>
      </c>
      <c r="AC228" s="30">
        <f t="shared" si="89"/>
        <v>1.0014963221956616E-2</v>
      </c>
      <c r="AD228" s="32">
        <f t="shared" si="90"/>
        <v>0.99152660075259713</v>
      </c>
      <c r="AE228" s="130">
        <f t="shared" si="91"/>
        <v>0.97144346680203342</v>
      </c>
      <c r="AF228" s="141">
        <f t="shared" si="92"/>
        <v>258.04817832542591</v>
      </c>
      <c r="AG228" s="48">
        <f t="shared" si="107"/>
        <v>-258.04817832542591</v>
      </c>
      <c r="AH228" s="140">
        <f t="shared" si="108"/>
        <v>1.3881020888941684</v>
      </c>
      <c r="AI228" s="173">
        <f t="shared" si="109"/>
        <v>1.3881020888941685E-2</v>
      </c>
      <c r="AJ228" s="170">
        <f t="shared" si="110"/>
        <v>-1.3881020888941685E-2</v>
      </c>
      <c r="AK228" s="137">
        <f t="shared" si="93"/>
        <v>448.30521202925229</v>
      </c>
      <c r="AL228" s="8">
        <f t="shared" si="94"/>
        <v>2.41153960209388E-2</v>
      </c>
    </row>
    <row r="229" spans="1:38" x14ac:dyDescent="0.2">
      <c r="A229" s="13" t="s">
        <v>23</v>
      </c>
      <c r="B229" s="270">
        <v>0.95833333333334303</v>
      </c>
      <c r="C229" s="271"/>
      <c r="D229" s="272"/>
      <c r="E229" s="249">
        <v>112.5</v>
      </c>
      <c r="F229" s="250"/>
      <c r="G229" s="251"/>
      <c r="H229" s="39">
        <v>18326</v>
      </c>
      <c r="I229" s="44">
        <v>17978.751</v>
      </c>
      <c r="J229" s="45">
        <v>0.10086000000000001</v>
      </c>
      <c r="K229" s="41">
        <f t="shared" si="95"/>
        <v>17978.851859999999</v>
      </c>
      <c r="L229" s="116">
        <v>17476.317580000003</v>
      </c>
      <c r="M229" s="29">
        <f t="shared" si="84"/>
        <v>347.14814000000115</v>
      </c>
      <c r="N229" s="81">
        <f t="shared" si="85"/>
        <v>1.894293026301436E-2</v>
      </c>
      <c r="O229" s="107">
        <f t="shared" si="96"/>
        <v>31</v>
      </c>
      <c r="P229" s="197">
        <f t="shared" si="97"/>
        <v>0.16630330497293308</v>
      </c>
      <c r="Q229" s="98">
        <f t="shared" si="98"/>
        <v>59.859095222930613</v>
      </c>
      <c r="R229" s="197">
        <f t="shared" si="99"/>
        <v>0.32112146349235066</v>
      </c>
      <c r="S229" s="208">
        <f t="shared" si="100"/>
        <v>90.85909522293062</v>
      </c>
      <c r="T229" s="213">
        <f t="shared" si="86"/>
        <v>18038.71095522293</v>
      </c>
      <c r="U229" s="84">
        <f t="shared" si="101"/>
        <v>9.1769999999999996</v>
      </c>
      <c r="V229" s="199">
        <f t="shared" si="102"/>
        <v>4.9231142894729248E-2</v>
      </c>
      <c r="W229" s="86">
        <f t="shared" si="103"/>
        <v>86.37030244334214</v>
      </c>
      <c r="X229" s="199">
        <f t="shared" si="104"/>
        <v>0.46334408863998694</v>
      </c>
      <c r="Y229" s="216">
        <f t="shared" si="105"/>
        <v>95.547302443342147</v>
      </c>
      <c r="Z229" s="98">
        <f t="shared" si="106"/>
        <v>186.40639766627277</v>
      </c>
      <c r="AA229" s="83">
        <f t="shared" si="87"/>
        <v>1.0171690367034419E-2</v>
      </c>
      <c r="AB229" s="51">
        <f t="shared" si="88"/>
        <v>160.74174233372838</v>
      </c>
      <c r="AC229" s="30">
        <f t="shared" si="89"/>
        <v>8.7712398959799397E-3</v>
      </c>
      <c r="AD229" s="32">
        <f t="shared" si="90"/>
        <v>0.99152660075259713</v>
      </c>
      <c r="AE229" s="130">
        <f t="shared" si="91"/>
        <v>0.97273872447928389</v>
      </c>
      <c r="AF229" s="141">
        <f t="shared" si="92"/>
        <v>254.54976453742816</v>
      </c>
      <c r="AG229" s="48">
        <f t="shared" si="107"/>
        <v>-254.54976453742816</v>
      </c>
      <c r="AH229" s="140">
        <f t="shared" si="108"/>
        <v>1.3890088646591081</v>
      </c>
      <c r="AI229" s="173">
        <f t="shared" si="109"/>
        <v>1.3890088646591081E-2</v>
      </c>
      <c r="AJ229" s="170">
        <f t="shared" si="110"/>
        <v>-1.3890088646591081E-2</v>
      </c>
      <c r="AK229" s="137">
        <f t="shared" si="93"/>
        <v>440.95616220370096</v>
      </c>
      <c r="AL229" s="8">
        <f t="shared" si="94"/>
        <v>2.4061779013625502E-2</v>
      </c>
    </row>
    <row r="230" spans="1:38" x14ac:dyDescent="0.2">
      <c r="A230" s="13" t="s">
        <v>24</v>
      </c>
      <c r="B230" s="270">
        <v>3.4106051316484799E-13</v>
      </c>
      <c r="C230" s="271"/>
      <c r="D230" s="272"/>
      <c r="E230" s="249">
        <v>112.5</v>
      </c>
      <c r="F230" s="250"/>
      <c r="G230" s="251"/>
      <c r="H230" s="39">
        <v>17842</v>
      </c>
      <c r="I230" s="44">
        <v>17475.133000000002</v>
      </c>
      <c r="J230" s="45">
        <v>0.10083</v>
      </c>
      <c r="K230" s="41">
        <f t="shared" si="95"/>
        <v>17475.233830000001</v>
      </c>
      <c r="L230" s="116">
        <v>17077.355340000002</v>
      </c>
      <c r="M230" s="29">
        <f t="shared" si="84"/>
        <v>366.76616999999897</v>
      </c>
      <c r="N230" s="81">
        <f t="shared" si="85"/>
        <v>2.0556337294025274E-2</v>
      </c>
      <c r="O230" s="107">
        <f t="shared" si="96"/>
        <v>31</v>
      </c>
      <c r="P230" s="197">
        <f t="shared" si="97"/>
        <v>0.17385091267244765</v>
      </c>
      <c r="Q230" s="98">
        <f t="shared" si="98"/>
        <v>56.552555076514153</v>
      </c>
      <c r="R230" s="197">
        <f t="shared" si="99"/>
        <v>0.31715204238744671</v>
      </c>
      <c r="S230" s="208">
        <f t="shared" si="100"/>
        <v>87.552555076514153</v>
      </c>
      <c r="T230" s="213">
        <f t="shared" si="86"/>
        <v>17531.786385076513</v>
      </c>
      <c r="U230" s="84">
        <f t="shared" si="101"/>
        <v>9.1769999999999996</v>
      </c>
      <c r="V230" s="199">
        <f t="shared" si="102"/>
        <v>5.1465478245001674E-2</v>
      </c>
      <c r="W230" s="86">
        <f t="shared" si="103"/>
        <v>81.584147874284113</v>
      </c>
      <c r="X230" s="199">
        <f t="shared" si="104"/>
        <v>0.45753156669510392</v>
      </c>
      <c r="Y230" s="216">
        <f t="shared" si="105"/>
        <v>90.76114787428412</v>
      </c>
      <c r="Z230" s="98">
        <f t="shared" si="106"/>
        <v>178.31370295079827</v>
      </c>
      <c r="AA230" s="83">
        <f t="shared" si="87"/>
        <v>9.9940423131262349E-3</v>
      </c>
      <c r="AB230" s="51">
        <f t="shared" si="88"/>
        <v>188.45246704920069</v>
      </c>
      <c r="AC230" s="30">
        <f t="shared" si="89"/>
        <v>1.0562294980899041E-2</v>
      </c>
      <c r="AD230" s="32">
        <f t="shared" si="90"/>
        <v>0.99152660075259713</v>
      </c>
      <c r="AE230" s="130">
        <f t="shared" si="91"/>
        <v>0.97113884212473589</v>
      </c>
      <c r="AF230" s="141">
        <f t="shared" si="92"/>
        <v>247.62714087658276</v>
      </c>
      <c r="AG230" s="48">
        <f t="shared" si="107"/>
        <v>-247.62714087658276</v>
      </c>
      <c r="AH230" s="140">
        <f t="shared" si="108"/>
        <v>1.387888918711931</v>
      </c>
      <c r="AI230" s="173">
        <f t="shared" si="109"/>
        <v>1.387888918711931E-2</v>
      </c>
      <c r="AJ230" s="170">
        <f t="shared" si="110"/>
        <v>-1.387888918711931E-2</v>
      </c>
      <c r="AK230" s="137">
        <f t="shared" si="93"/>
        <v>425.94084382738106</v>
      </c>
      <c r="AL230" s="8">
        <f t="shared" si="94"/>
        <v>2.3872931500245546E-2</v>
      </c>
    </row>
    <row r="231" spans="1:38" x14ac:dyDescent="0.2">
      <c r="A231" s="13" t="s">
        <v>24</v>
      </c>
      <c r="B231" s="270">
        <v>4.1666666666344603E-2</v>
      </c>
      <c r="C231" s="271"/>
      <c r="D231" s="272"/>
      <c r="E231" s="249">
        <v>112.5</v>
      </c>
      <c r="F231" s="250"/>
      <c r="G231" s="251"/>
      <c r="H231" s="39">
        <v>17446</v>
      </c>
      <c r="I231" s="44">
        <v>17108.174999999999</v>
      </c>
      <c r="J231" s="45">
        <v>0.10083</v>
      </c>
      <c r="K231" s="41">
        <f t="shared" si="95"/>
        <v>17108.275829999999</v>
      </c>
      <c r="L231" s="116">
        <v>16648.097439999998</v>
      </c>
      <c r="M231" s="29">
        <f t="shared" si="84"/>
        <v>337.72417000000132</v>
      </c>
      <c r="N231" s="81">
        <f t="shared" si="85"/>
        <v>1.9358258053422065E-2</v>
      </c>
      <c r="O231" s="107">
        <f t="shared" si="96"/>
        <v>31</v>
      </c>
      <c r="P231" s="197">
        <f t="shared" si="97"/>
        <v>0.17964492484024694</v>
      </c>
      <c r="Q231" s="98">
        <f t="shared" si="98"/>
        <v>54.202426273215195</v>
      </c>
      <c r="R231" s="197">
        <f t="shared" si="99"/>
        <v>0.31410292883905711</v>
      </c>
      <c r="S231" s="208">
        <f t="shared" si="100"/>
        <v>85.202426273215195</v>
      </c>
      <c r="T231" s="213">
        <f t="shared" si="86"/>
        <v>17162.478256273214</v>
      </c>
      <c r="U231" s="84">
        <f t="shared" si="101"/>
        <v>9.1769999999999996</v>
      </c>
      <c r="V231" s="199">
        <f t="shared" si="102"/>
        <v>5.3180692750288583E-2</v>
      </c>
      <c r="W231" s="86">
        <f t="shared" si="103"/>
        <v>78.183199849217189</v>
      </c>
      <c r="X231" s="199">
        <f t="shared" si="104"/>
        <v>0.45307145357040735</v>
      </c>
      <c r="Y231" s="216">
        <f t="shared" si="105"/>
        <v>87.360199849217196</v>
      </c>
      <c r="Z231" s="98">
        <f t="shared" si="106"/>
        <v>172.56262612243239</v>
      </c>
      <c r="AA231" s="83">
        <f t="shared" si="87"/>
        <v>9.8912430426706631E-3</v>
      </c>
      <c r="AB231" s="51">
        <f t="shared" si="88"/>
        <v>165.16154387756893</v>
      </c>
      <c r="AC231" s="30">
        <f t="shared" si="89"/>
        <v>9.4670150107514003E-3</v>
      </c>
      <c r="AD231" s="32">
        <f t="shared" si="90"/>
        <v>0.99152660075259713</v>
      </c>
      <c r="AE231" s="130">
        <f t="shared" si="91"/>
        <v>0.97232664237249589</v>
      </c>
      <c r="AF231" s="141">
        <f t="shared" si="92"/>
        <v>242.27614528642377</v>
      </c>
      <c r="AG231" s="48">
        <f t="shared" si="107"/>
        <v>-242.27614528642377</v>
      </c>
      <c r="AH231" s="140">
        <f t="shared" si="108"/>
        <v>1.3887203100219179</v>
      </c>
      <c r="AI231" s="173">
        <f t="shared" si="109"/>
        <v>1.3887203100219179E-2</v>
      </c>
      <c r="AJ231" s="170">
        <f t="shared" si="110"/>
        <v>-1.3887203100219179E-2</v>
      </c>
      <c r="AK231" s="137">
        <f t="shared" si="93"/>
        <v>414.83877140885613</v>
      </c>
      <c r="AL231" s="8">
        <f t="shared" si="94"/>
        <v>2.3778446142889841E-2</v>
      </c>
    </row>
    <row r="232" spans="1:38" x14ac:dyDescent="0.2">
      <c r="A232" s="13" t="s">
        <v>24</v>
      </c>
      <c r="B232" s="270">
        <v>8.3333333333342793E-2</v>
      </c>
      <c r="C232" s="271"/>
      <c r="D232" s="272"/>
      <c r="E232" s="249">
        <v>112.5</v>
      </c>
      <c r="F232" s="250"/>
      <c r="G232" s="251"/>
      <c r="H232" s="39">
        <v>17622</v>
      </c>
      <c r="I232" s="44">
        <v>17283.260999999999</v>
      </c>
      <c r="J232" s="45">
        <v>0.10083</v>
      </c>
      <c r="K232" s="41">
        <f t="shared" si="95"/>
        <v>17283.361829999998</v>
      </c>
      <c r="L232" s="116">
        <v>16502.875939999998</v>
      </c>
      <c r="M232" s="29">
        <f t="shared" si="84"/>
        <v>338.63817000000199</v>
      </c>
      <c r="N232" s="81">
        <f t="shared" si="85"/>
        <v>1.9216784133469639E-2</v>
      </c>
      <c r="O232" s="107">
        <f t="shared" si="96"/>
        <v>31</v>
      </c>
      <c r="P232" s="197">
        <f t="shared" si="97"/>
        <v>0.17684846308928112</v>
      </c>
      <c r="Q232" s="98">
        <f t="shared" si="98"/>
        <v>55.317517804944579</v>
      </c>
      <c r="R232" s="197">
        <f t="shared" si="99"/>
        <v>0.31557477437801268</v>
      </c>
      <c r="S232" s="208">
        <f t="shared" si="100"/>
        <v>86.317517804944572</v>
      </c>
      <c r="T232" s="213">
        <f t="shared" si="86"/>
        <v>17338.679347804944</v>
      </c>
      <c r="U232" s="84">
        <f t="shared" si="101"/>
        <v>9.1769999999999996</v>
      </c>
      <c r="V232" s="199">
        <f t="shared" si="102"/>
        <v>5.2352849863559127E-2</v>
      </c>
      <c r="W232" s="86">
        <f t="shared" si="103"/>
        <v>79.796799170480853</v>
      </c>
      <c r="X232" s="199">
        <f t="shared" si="104"/>
        <v>0.45522391266914713</v>
      </c>
      <c r="Y232" s="216">
        <f t="shared" si="105"/>
        <v>88.973799170480845</v>
      </c>
      <c r="Z232" s="98">
        <f t="shared" si="106"/>
        <v>175.29131697542542</v>
      </c>
      <c r="AA232" s="83">
        <f t="shared" si="87"/>
        <v>9.9472997943153684E-3</v>
      </c>
      <c r="AB232" s="51">
        <f t="shared" si="88"/>
        <v>163.34685302457657</v>
      </c>
      <c r="AC232" s="30">
        <f t="shared" si="89"/>
        <v>9.2694843391542721E-3</v>
      </c>
      <c r="AD232" s="32">
        <f t="shared" si="90"/>
        <v>0.99152660075259713</v>
      </c>
      <c r="AE232" s="130">
        <f t="shared" si="91"/>
        <v>0.97246697476165767</v>
      </c>
      <c r="AF232" s="141">
        <f t="shared" si="92"/>
        <v>244.73760819129745</v>
      </c>
      <c r="AG232" s="48">
        <f t="shared" si="107"/>
        <v>-244.73760819129745</v>
      </c>
      <c r="AH232" s="140">
        <f t="shared" si="108"/>
        <v>1.388818568785027</v>
      </c>
      <c r="AI232" s="173">
        <f t="shared" si="109"/>
        <v>1.3888185687850269E-2</v>
      </c>
      <c r="AJ232" s="170">
        <f t="shared" si="110"/>
        <v>-1.3888185687850269E-2</v>
      </c>
      <c r="AK232" s="137">
        <f t="shared" si="93"/>
        <v>420.02892516672284</v>
      </c>
      <c r="AL232" s="8">
        <f t="shared" si="94"/>
        <v>2.3835485482165637E-2</v>
      </c>
    </row>
    <row r="233" spans="1:38" x14ac:dyDescent="0.2">
      <c r="A233" s="13" t="s">
        <v>24</v>
      </c>
      <c r="B233" s="270">
        <v>0.12500000000034101</v>
      </c>
      <c r="C233" s="271"/>
      <c r="D233" s="272"/>
      <c r="E233" s="249">
        <v>112.5</v>
      </c>
      <c r="F233" s="250"/>
      <c r="G233" s="251"/>
      <c r="H233" s="39">
        <v>17974</v>
      </c>
      <c r="I233" s="44">
        <v>17595.934000000001</v>
      </c>
      <c r="J233" s="45">
        <v>0.10083</v>
      </c>
      <c r="K233" s="41">
        <f t="shared" si="95"/>
        <v>17596.034830000001</v>
      </c>
      <c r="L233" s="116">
        <v>16527.952499999999</v>
      </c>
      <c r="M233" s="29">
        <f t="shared" si="84"/>
        <v>377.96516999999949</v>
      </c>
      <c r="N233" s="81">
        <f t="shared" si="85"/>
        <v>2.1028439412484671E-2</v>
      </c>
      <c r="O233" s="107">
        <f t="shared" si="96"/>
        <v>31</v>
      </c>
      <c r="P233" s="197">
        <f t="shared" si="97"/>
        <v>0.1719988271125035</v>
      </c>
      <c r="Q233" s="98">
        <f t="shared" si="98"/>
        <v>57.337118840476492</v>
      </c>
      <c r="R233" s="197">
        <f t="shared" si="99"/>
        <v>0.31812636098619945</v>
      </c>
      <c r="S233" s="208">
        <f t="shared" si="100"/>
        <v>88.337118840476492</v>
      </c>
      <c r="T233" s="213">
        <f t="shared" si="86"/>
        <v>17653.371948840479</v>
      </c>
      <c r="U233" s="84">
        <f t="shared" si="101"/>
        <v>9.1769999999999996</v>
      </c>
      <c r="V233" s="199">
        <f t="shared" si="102"/>
        <v>5.0917201174562728E-2</v>
      </c>
      <c r="W233" s="86">
        <f t="shared" si="103"/>
        <v>82.719668333682918</v>
      </c>
      <c r="X233" s="199">
        <f t="shared" si="104"/>
        <v>0.45895761072673419</v>
      </c>
      <c r="Y233" s="216">
        <f t="shared" si="105"/>
        <v>91.896668333682925</v>
      </c>
      <c r="Z233" s="98">
        <f t="shared" si="106"/>
        <v>180.23378717415943</v>
      </c>
      <c r="AA233" s="83">
        <f t="shared" si="87"/>
        <v>1.0027472303002083E-2</v>
      </c>
      <c r="AB233" s="51">
        <f t="shared" si="88"/>
        <v>197.73138282584006</v>
      </c>
      <c r="AC233" s="30">
        <f t="shared" si="89"/>
        <v>1.1000967109482588E-2</v>
      </c>
      <c r="AD233" s="32">
        <f t="shared" si="90"/>
        <v>0.99152660075259713</v>
      </c>
      <c r="AE233" s="130">
        <f t="shared" si="91"/>
        <v>0.97067078146695507</v>
      </c>
      <c r="AF233" s="141">
        <f t="shared" si="92"/>
        <v>249.4002942760639</v>
      </c>
      <c r="AG233" s="48">
        <f t="shared" si="107"/>
        <v>-249.4002942760639</v>
      </c>
      <c r="AH233" s="140">
        <f t="shared" si="108"/>
        <v>1.3875614458443524</v>
      </c>
      <c r="AI233" s="173">
        <f t="shared" si="109"/>
        <v>1.3875614458443524E-2</v>
      </c>
      <c r="AJ233" s="170">
        <f t="shared" si="110"/>
        <v>-1.3875614458443524E-2</v>
      </c>
      <c r="AK233" s="137">
        <f t="shared" si="93"/>
        <v>429.63408145022333</v>
      </c>
      <c r="AL233" s="8">
        <f t="shared" si="94"/>
        <v>2.3903086761445605E-2</v>
      </c>
    </row>
    <row r="234" spans="1:38" x14ac:dyDescent="0.2">
      <c r="A234" s="13" t="s">
        <v>24</v>
      </c>
      <c r="B234" s="270">
        <v>0.166666666666345</v>
      </c>
      <c r="C234" s="271"/>
      <c r="D234" s="272"/>
      <c r="E234" s="249">
        <v>112.5</v>
      </c>
      <c r="F234" s="250"/>
      <c r="G234" s="251"/>
      <c r="H234" s="39">
        <v>17820</v>
      </c>
      <c r="I234" s="44">
        <v>17466.771000000001</v>
      </c>
      <c r="J234" s="45">
        <v>0.10083</v>
      </c>
      <c r="K234" s="41">
        <f t="shared" si="95"/>
        <v>17466.87183</v>
      </c>
      <c r="L234" s="116">
        <v>16544.585899999998</v>
      </c>
      <c r="M234" s="29">
        <f t="shared" si="84"/>
        <v>353.12816999999995</v>
      </c>
      <c r="N234" s="81">
        <f t="shared" si="85"/>
        <v>1.9816395622895621E-2</v>
      </c>
      <c r="O234" s="107">
        <f t="shared" si="96"/>
        <v>31</v>
      </c>
      <c r="P234" s="197">
        <f t="shared" si="97"/>
        <v>0.17398011288363663</v>
      </c>
      <c r="Q234" s="98">
        <f t="shared" si="98"/>
        <v>56.498446578823597</v>
      </c>
      <c r="R234" s="197">
        <f t="shared" si="99"/>
        <v>0.31708406817851104</v>
      </c>
      <c r="S234" s="208">
        <f t="shared" si="100"/>
        <v>87.498446578823604</v>
      </c>
      <c r="T234" s="213">
        <f t="shared" si="86"/>
        <v>17523.370276578822</v>
      </c>
      <c r="U234" s="84">
        <f t="shared" si="101"/>
        <v>9.1769999999999996</v>
      </c>
      <c r="V234" s="199">
        <f t="shared" si="102"/>
        <v>5.150372567526236E-2</v>
      </c>
      <c r="W234" s="86">
        <f t="shared" si="103"/>
        <v>81.505837972553707</v>
      </c>
      <c r="X234" s="199">
        <f t="shared" si="104"/>
        <v>0.45743209326258999</v>
      </c>
      <c r="Y234" s="216">
        <f t="shared" si="105"/>
        <v>90.682837972553699</v>
      </c>
      <c r="Z234" s="98">
        <f t="shared" si="106"/>
        <v>178.1812845513773</v>
      </c>
      <c r="AA234" s="83">
        <f t="shared" si="87"/>
        <v>9.9989497503578731E-3</v>
      </c>
      <c r="AB234" s="51">
        <f t="shared" si="88"/>
        <v>174.94688544862265</v>
      </c>
      <c r="AC234" s="30">
        <f t="shared" si="89"/>
        <v>9.8174458725377462E-3</v>
      </c>
      <c r="AD234" s="32">
        <f t="shared" si="90"/>
        <v>0.99152660075259713</v>
      </c>
      <c r="AE234" s="130">
        <f t="shared" si="91"/>
        <v>0.97187250705690476</v>
      </c>
      <c r="AF234" s="141">
        <f t="shared" si="92"/>
        <v>247.41330419194466</v>
      </c>
      <c r="AG234" s="48">
        <f t="shared" si="107"/>
        <v>-247.41330419194466</v>
      </c>
      <c r="AH234" s="140">
        <f t="shared" si="108"/>
        <v>1.3884023804261765</v>
      </c>
      <c r="AI234" s="173">
        <f t="shared" si="109"/>
        <v>1.3884023804261765E-2</v>
      </c>
      <c r="AJ234" s="170">
        <f t="shared" si="110"/>
        <v>-1.3884023804261765E-2</v>
      </c>
      <c r="AK234" s="137">
        <f t="shared" si="93"/>
        <v>425.59458874332199</v>
      </c>
      <c r="AL234" s="8">
        <f t="shared" si="94"/>
        <v>2.388297355461964E-2</v>
      </c>
    </row>
    <row r="235" spans="1:38" x14ac:dyDescent="0.2">
      <c r="A235" s="13" t="s">
        <v>24</v>
      </c>
      <c r="B235" s="270">
        <v>0.208333333333343</v>
      </c>
      <c r="C235" s="271"/>
      <c r="D235" s="272"/>
      <c r="E235" s="249">
        <v>112.5</v>
      </c>
      <c r="F235" s="250"/>
      <c r="G235" s="251"/>
      <c r="H235" s="39">
        <v>17446</v>
      </c>
      <c r="I235" s="44">
        <v>17103.63</v>
      </c>
      <c r="J235" s="45">
        <v>0.10083</v>
      </c>
      <c r="K235" s="41">
        <f t="shared" si="95"/>
        <v>17103.73083</v>
      </c>
      <c r="L235" s="116">
        <v>16616.782879999999</v>
      </c>
      <c r="M235" s="29">
        <f t="shared" si="84"/>
        <v>342.26916999999958</v>
      </c>
      <c r="N235" s="81">
        <f t="shared" si="85"/>
        <v>1.96187762237762E-2</v>
      </c>
      <c r="O235" s="107">
        <f t="shared" si="96"/>
        <v>31</v>
      </c>
      <c r="P235" s="197">
        <f t="shared" si="97"/>
        <v>0.17971830781352652</v>
      </c>
      <c r="Q235" s="98">
        <f t="shared" si="98"/>
        <v>54.173631167609727</v>
      </c>
      <c r="R235" s="197">
        <f t="shared" si="99"/>
        <v>0.31406430069538516</v>
      </c>
      <c r="S235" s="208">
        <f t="shared" si="100"/>
        <v>85.173631167609727</v>
      </c>
      <c r="T235" s="213">
        <f t="shared" si="86"/>
        <v>17157.904461167611</v>
      </c>
      <c r="U235" s="84">
        <f t="shared" si="101"/>
        <v>9.1769999999999996</v>
      </c>
      <c r="V235" s="199">
        <f t="shared" si="102"/>
        <v>5.3202416477572026E-2</v>
      </c>
      <c r="W235" s="86">
        <f t="shared" si="103"/>
        <v>78.141533805172088</v>
      </c>
      <c r="X235" s="199">
        <f t="shared" si="104"/>
        <v>0.45301497501351634</v>
      </c>
      <c r="Y235" s="216">
        <f t="shared" si="105"/>
        <v>87.318533805172081</v>
      </c>
      <c r="Z235" s="98">
        <f t="shared" si="106"/>
        <v>172.49216497278181</v>
      </c>
      <c r="AA235" s="83">
        <f t="shared" si="87"/>
        <v>9.8872042286358933E-3</v>
      </c>
      <c r="AB235" s="51">
        <f t="shared" si="88"/>
        <v>169.77700502721777</v>
      </c>
      <c r="AC235" s="30">
        <f t="shared" si="89"/>
        <v>9.7315719951403049E-3</v>
      </c>
      <c r="AD235" s="32">
        <f t="shared" si="90"/>
        <v>0.99152660075259713</v>
      </c>
      <c r="AE235" s="130">
        <f t="shared" si="91"/>
        <v>0.97206833167661033</v>
      </c>
      <c r="AF235" s="141">
        <f t="shared" si="92"/>
        <v>242.24459478661021</v>
      </c>
      <c r="AG235" s="48">
        <f t="shared" si="107"/>
        <v>-242.24459478661021</v>
      </c>
      <c r="AH235" s="140">
        <f t="shared" si="108"/>
        <v>1.3885394634105825</v>
      </c>
      <c r="AI235" s="173">
        <f t="shared" si="109"/>
        <v>1.3885394634105826E-2</v>
      </c>
      <c r="AJ235" s="170">
        <f t="shared" si="110"/>
        <v>-1.3885394634105826E-2</v>
      </c>
      <c r="AK235" s="137">
        <f t="shared" si="93"/>
        <v>414.73675975939204</v>
      </c>
      <c r="AL235" s="8">
        <f t="shared" si="94"/>
        <v>2.3772598862741721E-2</v>
      </c>
    </row>
    <row r="236" spans="1:38" x14ac:dyDescent="0.2">
      <c r="A236" s="13" t="s">
        <v>24</v>
      </c>
      <c r="B236" s="270">
        <v>0.25000000000034101</v>
      </c>
      <c r="C236" s="271"/>
      <c r="D236" s="272"/>
      <c r="E236" s="249">
        <v>112.5</v>
      </c>
      <c r="F236" s="250"/>
      <c r="G236" s="251"/>
      <c r="H236" s="39">
        <v>17314</v>
      </c>
      <c r="I236" s="44">
        <v>16987.098000000002</v>
      </c>
      <c r="J236" s="45">
        <v>0.1008</v>
      </c>
      <c r="K236" s="41">
        <f t="shared" si="95"/>
        <v>16987.198800000002</v>
      </c>
      <c r="L236" s="116">
        <v>16660.70436</v>
      </c>
      <c r="M236" s="29">
        <f t="shared" si="84"/>
        <v>326.80119999999806</v>
      </c>
      <c r="N236" s="81">
        <f t="shared" si="85"/>
        <v>1.8874968233799125E-2</v>
      </c>
      <c r="O236" s="107">
        <f t="shared" si="96"/>
        <v>31</v>
      </c>
      <c r="P236" s="197">
        <f t="shared" si="97"/>
        <v>0.1816136691737946</v>
      </c>
      <c r="Q236" s="98">
        <f t="shared" si="98"/>
        <v>53.437948716800264</v>
      </c>
      <c r="R236" s="197">
        <f t="shared" si="99"/>
        <v>0.313066514179973</v>
      </c>
      <c r="S236" s="208">
        <f t="shared" si="100"/>
        <v>84.437948716800264</v>
      </c>
      <c r="T236" s="213">
        <f t="shared" si="86"/>
        <v>17040.636748716803</v>
      </c>
      <c r="U236" s="84">
        <f t="shared" si="101"/>
        <v>9.1769999999999996</v>
      </c>
      <c r="V236" s="199">
        <f t="shared" si="102"/>
        <v>5.3763504580900415E-2</v>
      </c>
      <c r="W236" s="86">
        <f t="shared" si="103"/>
        <v>77.077048978233663</v>
      </c>
      <c r="X236" s="199">
        <f t="shared" si="104"/>
        <v>0.45155631206533192</v>
      </c>
      <c r="Y236" s="216">
        <f t="shared" si="105"/>
        <v>86.254048978233669</v>
      </c>
      <c r="Z236" s="98">
        <f t="shared" si="106"/>
        <v>170.69199769503393</v>
      </c>
      <c r="AA236" s="83">
        <f t="shared" si="87"/>
        <v>9.8586113951157402E-3</v>
      </c>
      <c r="AB236" s="51">
        <f t="shared" si="88"/>
        <v>156.10920230496413</v>
      </c>
      <c r="AC236" s="30">
        <f t="shared" si="89"/>
        <v>9.0163568386833846E-3</v>
      </c>
      <c r="AD236" s="32">
        <f t="shared" si="90"/>
        <v>0.99152660075259713</v>
      </c>
      <c r="AE236" s="130">
        <f t="shared" si="91"/>
        <v>0.97280579511327503</v>
      </c>
      <c r="AF236" s="141">
        <f t="shared" si="92"/>
        <v>240.50112741265158</v>
      </c>
      <c r="AG236" s="48">
        <f t="shared" si="107"/>
        <v>-240.50112741265158</v>
      </c>
      <c r="AH236" s="140">
        <f t="shared" si="108"/>
        <v>1.389055835812935</v>
      </c>
      <c r="AI236" s="173">
        <f t="shared" si="109"/>
        <v>1.389055835812935E-2</v>
      </c>
      <c r="AJ236" s="170">
        <f t="shared" si="110"/>
        <v>-1.389055835812935E-2</v>
      </c>
      <c r="AK236" s="137">
        <f t="shared" si="93"/>
        <v>411.19312510768555</v>
      </c>
      <c r="AL236" s="8">
        <f t="shared" si="94"/>
        <v>2.3749169753245092E-2</v>
      </c>
    </row>
    <row r="237" spans="1:38" x14ac:dyDescent="0.2">
      <c r="A237" s="13" t="s">
        <v>24</v>
      </c>
      <c r="B237" s="270">
        <v>0.291666666666345</v>
      </c>
      <c r="C237" s="271"/>
      <c r="D237" s="272"/>
      <c r="E237" s="249">
        <v>112.5</v>
      </c>
      <c r="F237" s="250"/>
      <c r="G237" s="251"/>
      <c r="H237" s="39">
        <v>17402</v>
      </c>
      <c r="I237" s="44">
        <v>17058.903999999999</v>
      </c>
      <c r="J237" s="45">
        <v>0.10083</v>
      </c>
      <c r="K237" s="41">
        <f t="shared" si="95"/>
        <v>17059.004829999998</v>
      </c>
      <c r="L237" s="116">
        <v>16703.979739999999</v>
      </c>
      <c r="M237" s="29">
        <f t="shared" si="84"/>
        <v>342.99517000000196</v>
      </c>
      <c r="N237" s="81">
        <f t="shared" si="85"/>
        <v>1.9710100563153775E-2</v>
      </c>
      <c r="O237" s="107">
        <f t="shared" si="96"/>
        <v>31</v>
      </c>
      <c r="P237" s="197">
        <f t="shared" si="97"/>
        <v>0.18044260401436332</v>
      </c>
      <c r="Q237" s="98">
        <f t="shared" si="98"/>
        <v>53.890675146289475</v>
      </c>
      <c r="R237" s="197">
        <f t="shared" si="99"/>
        <v>0.31368302437060008</v>
      </c>
      <c r="S237" s="208">
        <f t="shared" si="100"/>
        <v>84.890675146289482</v>
      </c>
      <c r="T237" s="213">
        <f t="shared" si="86"/>
        <v>17112.895505146287</v>
      </c>
      <c r="U237" s="84">
        <f t="shared" si="101"/>
        <v>9.1769999999999996</v>
      </c>
      <c r="V237" s="199">
        <f t="shared" si="102"/>
        <v>5.3416831517413298E-2</v>
      </c>
      <c r="W237" s="86">
        <f t="shared" si="103"/>
        <v>77.732106669829648</v>
      </c>
      <c r="X237" s="199">
        <f t="shared" si="104"/>
        <v>0.45245754009762329</v>
      </c>
      <c r="Y237" s="216">
        <f t="shared" si="105"/>
        <v>86.90910666982964</v>
      </c>
      <c r="Z237" s="98">
        <f t="shared" si="106"/>
        <v>171.79978181611912</v>
      </c>
      <c r="AA237" s="83">
        <f t="shared" si="87"/>
        <v>9.8724159186368877E-3</v>
      </c>
      <c r="AB237" s="51">
        <f t="shared" si="88"/>
        <v>171.19538818388284</v>
      </c>
      <c r="AC237" s="30">
        <f t="shared" si="89"/>
        <v>9.8376846445168854E-3</v>
      </c>
      <c r="AD237" s="32">
        <f t="shared" si="90"/>
        <v>0.99152660075259713</v>
      </c>
      <c r="AE237" s="130">
        <f t="shared" si="91"/>
        <v>0.97197776667537528</v>
      </c>
      <c r="AF237" s="141">
        <f t="shared" si="92"/>
        <v>241.62260457019445</v>
      </c>
      <c r="AG237" s="48">
        <f t="shared" si="107"/>
        <v>-241.62260457019445</v>
      </c>
      <c r="AH237" s="140">
        <f t="shared" si="108"/>
        <v>1.3884760634995659</v>
      </c>
      <c r="AI237" s="173">
        <f t="shared" si="109"/>
        <v>1.3884760634995658E-2</v>
      </c>
      <c r="AJ237" s="170">
        <f t="shared" si="110"/>
        <v>-1.3884760634995658E-2</v>
      </c>
      <c r="AK237" s="137">
        <f t="shared" si="93"/>
        <v>413.42238638631358</v>
      </c>
      <c r="AL237" s="8">
        <f t="shared" si="94"/>
        <v>2.3757176553632547E-2</v>
      </c>
    </row>
    <row r="238" spans="1:38" x14ac:dyDescent="0.2">
      <c r="A238" s="13" t="s">
        <v>24</v>
      </c>
      <c r="B238" s="270">
        <v>0.33333333333334297</v>
      </c>
      <c r="C238" s="271"/>
      <c r="D238" s="272"/>
      <c r="E238" s="249">
        <v>112.5</v>
      </c>
      <c r="F238" s="250"/>
      <c r="G238" s="251"/>
      <c r="H238" s="39">
        <v>17842</v>
      </c>
      <c r="I238" s="44">
        <v>17497.241999999998</v>
      </c>
      <c r="J238" s="45">
        <v>0.10083</v>
      </c>
      <c r="K238" s="41">
        <f t="shared" si="95"/>
        <v>17497.342829999998</v>
      </c>
      <c r="L238" s="116">
        <v>17280.219819999998</v>
      </c>
      <c r="M238" s="29">
        <f t="shared" si="84"/>
        <v>344.65717000000222</v>
      </c>
      <c r="N238" s="81">
        <f t="shared" si="85"/>
        <v>1.9317182490752281E-2</v>
      </c>
      <c r="O238" s="107">
        <f t="shared" si="96"/>
        <v>31</v>
      </c>
      <c r="P238" s="197">
        <f t="shared" si="97"/>
        <v>0.17350993368541284</v>
      </c>
      <c r="Q238" s="98">
        <f t="shared" si="98"/>
        <v>56.69574187232449</v>
      </c>
      <c r="R238" s="197">
        <f t="shared" si="99"/>
        <v>0.31733143266168734</v>
      </c>
      <c r="S238" s="208">
        <f t="shared" si="100"/>
        <v>87.69574187232449</v>
      </c>
      <c r="T238" s="213">
        <f t="shared" si="86"/>
        <v>17554.038571872323</v>
      </c>
      <c r="U238" s="84">
        <f t="shared" si="101"/>
        <v>9.1769999999999996</v>
      </c>
      <c r="V238" s="199">
        <f t="shared" si="102"/>
        <v>5.1364537465517217E-2</v>
      </c>
      <c r="W238" s="86">
        <f t="shared" si="103"/>
        <v>81.791380357157976</v>
      </c>
      <c r="X238" s="199">
        <f t="shared" si="104"/>
        <v>0.45779409618738259</v>
      </c>
      <c r="Y238" s="216">
        <f t="shared" si="105"/>
        <v>90.968380357157969</v>
      </c>
      <c r="Z238" s="98">
        <f t="shared" si="106"/>
        <v>178.66412222948247</v>
      </c>
      <c r="AA238" s="83">
        <f t="shared" si="87"/>
        <v>1.0013682447566554E-2</v>
      </c>
      <c r="AB238" s="51">
        <f t="shared" si="88"/>
        <v>165.99304777051975</v>
      </c>
      <c r="AC238" s="30">
        <f t="shared" si="89"/>
        <v>9.3035000431857268E-3</v>
      </c>
      <c r="AD238" s="32">
        <f t="shared" si="90"/>
        <v>0.99152660075259713</v>
      </c>
      <c r="AE238" s="130">
        <f t="shared" si="91"/>
        <v>0.97236749707463133</v>
      </c>
      <c r="AF238" s="141">
        <f t="shared" si="92"/>
        <v>247.78058144343217</v>
      </c>
      <c r="AG238" s="48">
        <f t="shared" si="107"/>
        <v>-247.78058144343217</v>
      </c>
      <c r="AH238" s="140">
        <f t="shared" si="108"/>
        <v>1.3887489151632786</v>
      </c>
      <c r="AI238" s="173">
        <f t="shared" si="109"/>
        <v>1.3887489151632786E-2</v>
      </c>
      <c r="AJ238" s="170">
        <f t="shared" si="110"/>
        <v>-1.3887489151632786E-2</v>
      </c>
      <c r="AK238" s="137">
        <f t="shared" si="93"/>
        <v>426.44470367291467</v>
      </c>
      <c r="AL238" s="8">
        <f t="shared" si="94"/>
        <v>2.3901171599199342E-2</v>
      </c>
    </row>
    <row r="239" spans="1:38" x14ac:dyDescent="0.2">
      <c r="A239" s="13" t="s">
        <v>24</v>
      </c>
      <c r="B239" s="270">
        <v>0.37500000000034101</v>
      </c>
      <c r="C239" s="271"/>
      <c r="D239" s="272"/>
      <c r="E239" s="249">
        <v>112.5</v>
      </c>
      <c r="F239" s="250"/>
      <c r="G239" s="251"/>
      <c r="H239" s="39">
        <v>19162</v>
      </c>
      <c r="I239" s="44">
        <v>18768.284</v>
      </c>
      <c r="J239" s="45">
        <v>0.10083</v>
      </c>
      <c r="K239" s="41">
        <f t="shared" si="95"/>
        <v>18768.384829999999</v>
      </c>
      <c r="L239" s="116">
        <v>18336.2559</v>
      </c>
      <c r="M239" s="29">
        <f t="shared" si="84"/>
        <v>393.61517000000094</v>
      </c>
      <c r="N239" s="81">
        <f t="shared" si="85"/>
        <v>2.0541445047489872E-2</v>
      </c>
      <c r="O239" s="107">
        <f t="shared" si="96"/>
        <v>31</v>
      </c>
      <c r="P239" s="197">
        <f t="shared" si="97"/>
        <v>0.15534251010139741</v>
      </c>
      <c r="Q239" s="98">
        <f t="shared" si="98"/>
        <v>65.231901690180379</v>
      </c>
      <c r="R239" s="197">
        <f t="shared" si="99"/>
        <v>0.32688023700774865</v>
      </c>
      <c r="S239" s="208">
        <f t="shared" si="100"/>
        <v>96.231901690180379</v>
      </c>
      <c r="T239" s="213">
        <f t="shared" si="86"/>
        <v>18833.616731690181</v>
      </c>
      <c r="U239" s="84">
        <f t="shared" si="101"/>
        <v>9.1769999999999996</v>
      </c>
      <c r="V239" s="199">
        <f t="shared" si="102"/>
        <v>4.5986394038726577E-2</v>
      </c>
      <c r="W239" s="86">
        <f t="shared" si="103"/>
        <v>94.150124231090189</v>
      </c>
      <c r="X239" s="199">
        <f t="shared" si="104"/>
        <v>0.47179085885212735</v>
      </c>
      <c r="Y239" s="216">
        <f t="shared" si="105"/>
        <v>103.32712423109018</v>
      </c>
      <c r="Z239" s="98">
        <f t="shared" si="106"/>
        <v>199.55902592127057</v>
      </c>
      <c r="AA239" s="83">
        <f t="shared" si="87"/>
        <v>1.041431092376947E-2</v>
      </c>
      <c r="AB239" s="51">
        <f t="shared" si="88"/>
        <v>194.05614407873037</v>
      </c>
      <c r="AC239" s="30">
        <f t="shared" si="89"/>
        <v>1.0127134123720403E-2</v>
      </c>
      <c r="AD239" s="32">
        <f t="shared" si="90"/>
        <v>0.99152660075259713</v>
      </c>
      <c r="AE239" s="130">
        <f t="shared" si="91"/>
        <v>0.97115399418011472</v>
      </c>
      <c r="AF239" s="141">
        <f t="shared" si="92"/>
        <v>265.94930621539794</v>
      </c>
      <c r="AG239" s="48">
        <f t="shared" si="107"/>
        <v>-265.94930621539794</v>
      </c>
      <c r="AH239" s="140">
        <f t="shared" si="108"/>
        <v>1.3878995210071909</v>
      </c>
      <c r="AI239" s="173">
        <f t="shared" si="109"/>
        <v>1.3878995210071909E-2</v>
      </c>
      <c r="AJ239" s="170">
        <f t="shared" si="110"/>
        <v>-1.3878995210071909E-2</v>
      </c>
      <c r="AK239" s="137">
        <f t="shared" si="93"/>
        <v>465.50833213666851</v>
      </c>
      <c r="AL239" s="8">
        <f t="shared" si="94"/>
        <v>2.429330613384138E-2</v>
      </c>
    </row>
    <row r="240" spans="1:38" x14ac:dyDescent="0.2">
      <c r="A240" s="13" t="s">
        <v>24</v>
      </c>
      <c r="B240" s="270">
        <v>0.416666666666345</v>
      </c>
      <c r="C240" s="271"/>
      <c r="D240" s="272"/>
      <c r="E240" s="249">
        <v>112.5</v>
      </c>
      <c r="F240" s="250"/>
      <c r="G240" s="251"/>
      <c r="H240" s="39">
        <v>19426</v>
      </c>
      <c r="I240" s="44">
        <v>19039.405999999999</v>
      </c>
      <c r="J240" s="45">
        <v>0.10043000000000001</v>
      </c>
      <c r="K240" s="41">
        <f t="shared" si="95"/>
        <v>19039.506429999998</v>
      </c>
      <c r="L240" s="116">
        <v>18924.984619999999</v>
      </c>
      <c r="M240" s="29">
        <f t="shared" si="84"/>
        <v>386.49357000000236</v>
      </c>
      <c r="N240" s="81">
        <f t="shared" si="85"/>
        <v>1.9895684649439017E-2</v>
      </c>
      <c r="O240" s="107">
        <f t="shared" si="96"/>
        <v>31</v>
      </c>
      <c r="P240" s="197">
        <f t="shared" si="97"/>
        <v>0.15180694109961476</v>
      </c>
      <c r="Q240" s="98">
        <f t="shared" si="98"/>
        <v>67.1301490922243</v>
      </c>
      <c r="R240" s="197">
        <f t="shared" si="99"/>
        <v>0.32873621255650493</v>
      </c>
      <c r="S240" s="208">
        <f t="shared" si="100"/>
        <v>98.1301490922243</v>
      </c>
      <c r="T240" s="213">
        <f t="shared" si="86"/>
        <v>19106.636579092221</v>
      </c>
      <c r="U240" s="84">
        <f t="shared" si="101"/>
        <v>9.1769999999999996</v>
      </c>
      <c r="V240" s="199">
        <f t="shared" si="102"/>
        <v>4.4939751563585956E-2</v>
      </c>
      <c r="W240" s="86">
        <f t="shared" si="103"/>
        <v>96.899587276029038</v>
      </c>
      <c r="X240" s="199">
        <f t="shared" si="104"/>
        <v>0.47451709478029425</v>
      </c>
      <c r="Y240" s="216">
        <f t="shared" si="105"/>
        <v>106.07658727602904</v>
      </c>
      <c r="Z240" s="98">
        <f t="shared" si="106"/>
        <v>204.20673636825336</v>
      </c>
      <c r="AA240" s="83">
        <f t="shared" si="87"/>
        <v>1.0512032140855212E-2</v>
      </c>
      <c r="AB240" s="51">
        <f t="shared" si="88"/>
        <v>182.286833631749</v>
      </c>
      <c r="AC240" s="30">
        <f t="shared" si="89"/>
        <v>9.3836525085838063E-3</v>
      </c>
      <c r="AD240" s="32">
        <f t="shared" si="90"/>
        <v>0.99152660075259713</v>
      </c>
      <c r="AE240" s="130">
        <f t="shared" si="91"/>
        <v>0.97179437411348712</v>
      </c>
      <c r="AF240" s="141">
        <f t="shared" si="92"/>
        <v>269.70042206562857</v>
      </c>
      <c r="AG240" s="48">
        <f t="shared" si="107"/>
        <v>-269.70042206562857</v>
      </c>
      <c r="AH240" s="140">
        <f t="shared" si="108"/>
        <v>1.388347689002515</v>
      </c>
      <c r="AI240" s="173">
        <f t="shared" si="109"/>
        <v>1.388347689002515E-2</v>
      </c>
      <c r="AJ240" s="170">
        <f t="shared" si="110"/>
        <v>-1.388347689002515E-2</v>
      </c>
      <c r="AK240" s="137">
        <f t="shared" si="93"/>
        <v>473.90715843388193</v>
      </c>
      <c r="AL240" s="8">
        <f t="shared" si="94"/>
        <v>2.4395509030880363E-2</v>
      </c>
    </row>
    <row r="241" spans="1:38" x14ac:dyDescent="0.2">
      <c r="A241" s="13" t="s">
        <v>24</v>
      </c>
      <c r="B241" s="270">
        <v>0.45833333333334297</v>
      </c>
      <c r="C241" s="271"/>
      <c r="D241" s="272"/>
      <c r="E241" s="249">
        <v>112.5</v>
      </c>
      <c r="F241" s="250"/>
      <c r="G241" s="251"/>
      <c r="H241" s="39">
        <v>16500</v>
      </c>
      <c r="I241" s="44">
        <v>16174.694</v>
      </c>
      <c r="J241" s="45">
        <v>9.1920000000000002E-2</v>
      </c>
      <c r="K241" s="41">
        <f t="shared" si="95"/>
        <v>16174.78592</v>
      </c>
      <c r="L241" s="116">
        <v>15678.45722</v>
      </c>
      <c r="M241" s="29">
        <f t="shared" si="84"/>
        <v>325.21407999999974</v>
      </c>
      <c r="N241" s="81">
        <f t="shared" si="85"/>
        <v>1.9709944242424227E-2</v>
      </c>
      <c r="O241" s="107">
        <f t="shared" si="96"/>
        <v>31</v>
      </c>
      <c r="P241" s="197">
        <f t="shared" si="97"/>
        <v>0.19560112574807778</v>
      </c>
      <c r="Q241" s="98">
        <f t="shared" si="98"/>
        <v>48.448833251450033</v>
      </c>
      <c r="R241" s="197">
        <f t="shared" si="99"/>
        <v>0.30569826855369453</v>
      </c>
      <c r="S241" s="208">
        <f t="shared" si="100"/>
        <v>79.448833251450026</v>
      </c>
      <c r="T241" s="213">
        <f t="shared" si="86"/>
        <v>16223.23475325145</v>
      </c>
      <c r="U241" s="84">
        <f t="shared" si="101"/>
        <v>9.1769999999999996</v>
      </c>
      <c r="V241" s="199">
        <f t="shared" si="102"/>
        <v>5.7904242935164829E-2</v>
      </c>
      <c r="W241" s="86">
        <f t="shared" si="103"/>
        <v>69.859962172478646</v>
      </c>
      <c r="X241" s="199">
        <f t="shared" si="104"/>
        <v>0.440796362763063</v>
      </c>
      <c r="Y241" s="216">
        <f t="shared" si="105"/>
        <v>79.036962172478638</v>
      </c>
      <c r="Z241" s="98">
        <f t="shared" si="106"/>
        <v>158.48579542392866</v>
      </c>
      <c r="AA241" s="83">
        <f t="shared" si="87"/>
        <v>9.6051997226623432E-3</v>
      </c>
      <c r="AB241" s="51">
        <f t="shared" si="88"/>
        <v>166.72828457607108</v>
      </c>
      <c r="AC241" s="30">
        <f t="shared" si="89"/>
        <v>1.0104744519761883E-2</v>
      </c>
      <c r="AD241" s="32">
        <f t="shared" si="90"/>
        <v>0.99152660075259713</v>
      </c>
      <c r="AE241" s="130">
        <f t="shared" si="91"/>
        <v>0.97197814303232899</v>
      </c>
      <c r="AF241" s="141">
        <f t="shared" si="92"/>
        <v>229.09859394865202</v>
      </c>
      <c r="AG241" s="48">
        <f t="shared" si="107"/>
        <v>-229.09859394865202</v>
      </c>
      <c r="AH241" s="140">
        <f t="shared" si="108"/>
        <v>1.3884763269615275</v>
      </c>
      <c r="AI241" s="173">
        <f t="shared" si="109"/>
        <v>1.3884763269615274E-2</v>
      </c>
      <c r="AJ241" s="170">
        <f t="shared" si="110"/>
        <v>-1.3884763269615274E-2</v>
      </c>
      <c r="AK241" s="137">
        <f t="shared" si="93"/>
        <v>387.58438937258069</v>
      </c>
      <c r="AL241" s="8">
        <f t="shared" si="94"/>
        <v>2.3489962992277617E-2</v>
      </c>
    </row>
    <row r="242" spans="1:38" x14ac:dyDescent="0.2">
      <c r="A242" s="13" t="s">
        <v>24</v>
      </c>
      <c r="B242" s="270">
        <v>0.50000000000034095</v>
      </c>
      <c r="C242" s="271"/>
      <c r="D242" s="272"/>
      <c r="E242" s="249">
        <v>112.5</v>
      </c>
      <c r="F242" s="250"/>
      <c r="G242" s="251"/>
      <c r="H242" s="39">
        <v>20086</v>
      </c>
      <c r="I242" s="44">
        <v>19692.672999999999</v>
      </c>
      <c r="J242" s="45">
        <v>7.9189999999999997E-2</v>
      </c>
      <c r="K242" s="41">
        <f t="shared" si="95"/>
        <v>19692.752189999999</v>
      </c>
      <c r="L242" s="116">
        <v>13697.36038</v>
      </c>
      <c r="M242" s="29">
        <f t="shared" si="84"/>
        <v>393.24781000000075</v>
      </c>
      <c r="N242" s="81">
        <f t="shared" si="85"/>
        <v>1.9578204221846099E-2</v>
      </c>
      <c r="O242" s="107">
        <f t="shared" si="96"/>
        <v>31</v>
      </c>
      <c r="P242" s="197">
        <f t="shared" si="97"/>
        <v>0.14373108888119882</v>
      </c>
      <c r="Q242" s="98">
        <f t="shared" si="98"/>
        <v>71.815646077175884</v>
      </c>
      <c r="R242" s="197">
        <f t="shared" si="99"/>
        <v>0.33297229062513817</v>
      </c>
      <c r="S242" s="208">
        <f t="shared" si="100"/>
        <v>102.81564607717588</v>
      </c>
      <c r="T242" s="213">
        <f t="shared" si="86"/>
        <v>19764.567836077174</v>
      </c>
      <c r="U242" s="84">
        <f t="shared" si="101"/>
        <v>9.1769999999999996</v>
      </c>
      <c r="V242" s="199">
        <f t="shared" si="102"/>
        <v>4.2549038795572945E-2</v>
      </c>
      <c r="W242" s="86">
        <f t="shared" si="103"/>
        <v>103.68790182170703</v>
      </c>
      <c r="X242" s="199">
        <f t="shared" si="104"/>
        <v>0.48074758169808995</v>
      </c>
      <c r="Y242" s="216">
        <f t="shared" si="105"/>
        <v>112.86490182170704</v>
      </c>
      <c r="Z242" s="98">
        <f t="shared" si="106"/>
        <v>215.68054789888293</v>
      </c>
      <c r="AA242" s="83">
        <f t="shared" si="87"/>
        <v>1.0737854620077812E-2</v>
      </c>
      <c r="AB242" s="51">
        <f t="shared" si="88"/>
        <v>177.56726210111782</v>
      </c>
      <c r="AC242" s="30">
        <f t="shared" si="89"/>
        <v>8.8403496017682871E-3</v>
      </c>
      <c r="AD242" s="32">
        <f t="shared" si="90"/>
        <v>0.99152660075259713</v>
      </c>
      <c r="AE242" s="130">
        <f t="shared" si="91"/>
        <v>0.97211038133139738</v>
      </c>
      <c r="AF242" s="141">
        <f t="shared" si="92"/>
        <v>278.90794950316865</v>
      </c>
      <c r="AG242" s="48">
        <f t="shared" si="107"/>
        <v>-278.90794950316865</v>
      </c>
      <c r="AH242" s="140">
        <f t="shared" si="108"/>
        <v>1.3885689012405091</v>
      </c>
      <c r="AI242" s="173">
        <f t="shared" si="109"/>
        <v>1.3885689012405091E-2</v>
      </c>
      <c r="AJ242" s="170">
        <f t="shared" si="110"/>
        <v>-1.3885689012405091E-2</v>
      </c>
      <c r="AK242" s="137">
        <f t="shared" si="93"/>
        <v>494.58849740205159</v>
      </c>
      <c r="AL242" s="8">
        <f t="shared" si="94"/>
        <v>2.4623543632482904E-2</v>
      </c>
    </row>
    <row r="243" spans="1:38" x14ac:dyDescent="0.2">
      <c r="A243" s="13" t="s">
        <v>24</v>
      </c>
      <c r="B243" s="270">
        <v>0.541666666666345</v>
      </c>
      <c r="C243" s="271"/>
      <c r="D243" s="272"/>
      <c r="E243" s="249">
        <v>112.5</v>
      </c>
      <c r="F243" s="250"/>
      <c r="G243" s="251"/>
      <c r="H243" s="39">
        <v>20790</v>
      </c>
      <c r="I243" s="44">
        <v>20370.292000000001</v>
      </c>
      <c r="J243" s="45">
        <v>0</v>
      </c>
      <c r="K243" s="41">
        <f t="shared" si="95"/>
        <v>20370.292000000001</v>
      </c>
      <c r="L243" s="116">
        <v>13560.38668</v>
      </c>
      <c r="M243" s="29">
        <f t="shared" si="84"/>
        <v>419.70799999999872</v>
      </c>
      <c r="N243" s="81">
        <f t="shared" si="85"/>
        <v>2.0187974987974925E-2</v>
      </c>
      <c r="O243" s="107">
        <f t="shared" si="96"/>
        <v>31</v>
      </c>
      <c r="P243" s="197">
        <f t="shared" si="97"/>
        <v>0.13596930781919281</v>
      </c>
      <c r="Q243" s="98">
        <f t="shared" si="98"/>
        <v>76.842369660234084</v>
      </c>
      <c r="R243" s="197">
        <f t="shared" si="99"/>
        <v>0.33703883270608292</v>
      </c>
      <c r="S243" s="208">
        <f t="shared" si="100"/>
        <v>107.84236966023408</v>
      </c>
      <c r="T243" s="213">
        <f t="shared" si="86"/>
        <v>20447.134369660234</v>
      </c>
      <c r="U243" s="84">
        <f t="shared" si="101"/>
        <v>9.1769999999999996</v>
      </c>
      <c r="V243" s="199">
        <f t="shared" si="102"/>
        <v>4.0251301221184914E-2</v>
      </c>
      <c r="W243" s="86">
        <f t="shared" si="103"/>
        <v>110.97325968537314</v>
      </c>
      <c r="X243" s="199">
        <f t="shared" si="104"/>
        <v>0.48674055825353935</v>
      </c>
      <c r="Y243" s="216">
        <f t="shared" si="105"/>
        <v>120.15025968537313</v>
      </c>
      <c r="Z243" s="98">
        <f t="shared" si="106"/>
        <v>227.99262934560721</v>
      </c>
      <c r="AA243" s="83">
        <f t="shared" si="87"/>
        <v>1.0966456437980145E-2</v>
      </c>
      <c r="AB243" s="51">
        <f t="shared" si="88"/>
        <v>191.71537065439151</v>
      </c>
      <c r="AC243" s="30">
        <f t="shared" si="89"/>
        <v>9.2215185499947821E-3</v>
      </c>
      <c r="AD243" s="32">
        <f t="shared" si="90"/>
        <v>0.99152660075259713</v>
      </c>
      <c r="AE243" s="130">
        <f t="shared" si="91"/>
        <v>0.9715096865366919</v>
      </c>
      <c r="AF243" s="141">
        <f t="shared" si="92"/>
        <v>288.59605914538673</v>
      </c>
      <c r="AG243" s="48">
        <f t="shared" si="107"/>
        <v>-288.59605914538673</v>
      </c>
      <c r="AH243" s="140">
        <f t="shared" si="108"/>
        <v>1.3881484326377427</v>
      </c>
      <c r="AI243" s="173">
        <f t="shared" si="109"/>
        <v>1.3881484326377426E-2</v>
      </c>
      <c r="AJ243" s="170">
        <f t="shared" si="110"/>
        <v>-1.3881484326377426E-2</v>
      </c>
      <c r="AK243" s="137">
        <f t="shared" si="93"/>
        <v>516.58868849099395</v>
      </c>
      <c r="AL243" s="8">
        <f t="shared" si="94"/>
        <v>2.4847940764357573E-2</v>
      </c>
    </row>
    <row r="244" spans="1:38" x14ac:dyDescent="0.2">
      <c r="A244" s="13" t="s">
        <v>24</v>
      </c>
      <c r="B244" s="270">
        <v>0.58333333333334303</v>
      </c>
      <c r="C244" s="271"/>
      <c r="D244" s="272"/>
      <c r="E244" s="249">
        <v>112.5</v>
      </c>
      <c r="F244" s="250"/>
      <c r="G244" s="251"/>
      <c r="H244" s="39">
        <v>20746</v>
      </c>
      <c r="I244" s="44">
        <v>20331.467000000001</v>
      </c>
      <c r="J244" s="45">
        <v>0</v>
      </c>
      <c r="K244" s="41">
        <f t="shared" si="95"/>
        <v>20331.467000000001</v>
      </c>
      <c r="L244" s="116">
        <v>13583.743620000001</v>
      </c>
      <c r="M244" s="29">
        <f t="shared" si="84"/>
        <v>414.53299999999945</v>
      </c>
      <c r="N244" s="81">
        <f t="shared" si="85"/>
        <v>1.998134580160028E-2</v>
      </c>
      <c r="O244" s="107">
        <f t="shared" si="96"/>
        <v>31</v>
      </c>
      <c r="P244" s="197">
        <f t="shared" si="97"/>
        <v>0.13639816245954917</v>
      </c>
      <c r="Q244" s="98">
        <f t="shared" si="98"/>
        <v>76.549731550386838</v>
      </c>
      <c r="R244" s="197">
        <f t="shared" si="99"/>
        <v>0.336814281298211</v>
      </c>
      <c r="S244" s="208">
        <f t="shared" si="100"/>
        <v>107.54973155038684</v>
      </c>
      <c r="T244" s="213">
        <f t="shared" si="86"/>
        <v>20408.016731550386</v>
      </c>
      <c r="U244" s="84">
        <f t="shared" si="101"/>
        <v>9.1769999999999996</v>
      </c>
      <c r="V244" s="199">
        <f t="shared" si="102"/>
        <v>4.0378256028751051E-2</v>
      </c>
      <c r="W244" s="86">
        <f t="shared" si="103"/>
        <v>110.54905751453911</v>
      </c>
      <c r="X244" s="199">
        <f t="shared" si="104"/>
        <v>0.48640930021348877</v>
      </c>
      <c r="Y244" s="216">
        <f t="shared" si="105"/>
        <v>119.72605751453912</v>
      </c>
      <c r="Z244" s="98">
        <f t="shared" si="106"/>
        <v>227.27578906492596</v>
      </c>
      <c r="AA244" s="83">
        <f t="shared" si="87"/>
        <v>1.0955161913859344E-2</v>
      </c>
      <c r="AB244" s="51">
        <f t="shared" si="88"/>
        <v>187.25721093507349</v>
      </c>
      <c r="AC244" s="30">
        <f t="shared" si="89"/>
        <v>9.0261838877409382E-3</v>
      </c>
      <c r="AD244" s="32">
        <f t="shared" si="90"/>
        <v>0.99152660075259713</v>
      </c>
      <c r="AE244" s="130">
        <f t="shared" si="91"/>
        <v>0.97171456487147423</v>
      </c>
      <c r="AF244" s="141">
        <f t="shared" si="92"/>
        <v>288.01502232992294</v>
      </c>
      <c r="AG244" s="48">
        <f t="shared" si="107"/>
        <v>-288.01502232992294</v>
      </c>
      <c r="AH244" s="140">
        <f t="shared" si="108"/>
        <v>1.3882918265204036</v>
      </c>
      <c r="AI244" s="173">
        <f t="shared" si="109"/>
        <v>1.3882918265204037E-2</v>
      </c>
      <c r="AJ244" s="170">
        <f t="shared" si="110"/>
        <v>-1.3882918265204037E-2</v>
      </c>
      <c r="AK244" s="137">
        <f t="shared" si="93"/>
        <v>515.2908113948489</v>
      </c>
      <c r="AL244" s="8">
        <f t="shared" si="94"/>
        <v>2.4838080179063381E-2</v>
      </c>
    </row>
    <row r="245" spans="1:38" x14ac:dyDescent="0.2">
      <c r="A245" s="13" t="s">
        <v>24</v>
      </c>
      <c r="B245" s="270">
        <v>0.62500000000034095</v>
      </c>
      <c r="C245" s="271"/>
      <c r="D245" s="272"/>
      <c r="E245" s="249">
        <v>112.5</v>
      </c>
      <c r="F245" s="250"/>
      <c r="G245" s="251"/>
      <c r="H245" s="39">
        <v>20922</v>
      </c>
      <c r="I245" s="44">
        <v>20503.442999999999</v>
      </c>
      <c r="J245" s="45">
        <v>0</v>
      </c>
      <c r="K245" s="41">
        <f t="shared" si="95"/>
        <v>20503.442999999999</v>
      </c>
      <c r="L245" s="116">
        <v>13752.791720000001</v>
      </c>
      <c r="M245" s="29">
        <f t="shared" si="84"/>
        <v>418.5570000000007</v>
      </c>
      <c r="N245" s="81">
        <f t="shared" si="85"/>
        <v>2.0005592199598542E-2</v>
      </c>
      <c r="O245" s="107">
        <f t="shared" si="96"/>
        <v>31</v>
      </c>
      <c r="P245" s="197">
        <f t="shared" si="97"/>
        <v>0.13451270473898411</v>
      </c>
      <c r="Q245" s="98">
        <f t="shared" si="98"/>
        <v>77.850217565601653</v>
      </c>
      <c r="R245" s="197">
        <f t="shared" si="99"/>
        <v>0.33780139771830481</v>
      </c>
      <c r="S245" s="208">
        <f t="shared" si="100"/>
        <v>108.85021756560165</v>
      </c>
      <c r="T245" s="213">
        <f t="shared" si="86"/>
        <v>20581.293217565602</v>
      </c>
      <c r="U245" s="84">
        <f t="shared" si="101"/>
        <v>9.1769999999999996</v>
      </c>
      <c r="V245" s="199">
        <f t="shared" si="102"/>
        <v>3.9820099722247003E-2</v>
      </c>
      <c r="W245" s="86">
        <f t="shared" si="103"/>
        <v>112.43428464085621</v>
      </c>
      <c r="X245" s="199">
        <f t="shared" si="104"/>
        <v>0.48786579782046408</v>
      </c>
      <c r="Y245" s="216">
        <f t="shared" si="105"/>
        <v>121.61128464085621</v>
      </c>
      <c r="Z245" s="98">
        <f t="shared" si="106"/>
        <v>230.46150220645785</v>
      </c>
      <c r="AA245" s="83">
        <f t="shared" si="87"/>
        <v>1.1015271112057062E-2</v>
      </c>
      <c r="AB245" s="51">
        <f t="shared" si="88"/>
        <v>188.09549779354285</v>
      </c>
      <c r="AC245" s="30">
        <f t="shared" si="89"/>
        <v>8.99032108754148E-3</v>
      </c>
      <c r="AD245" s="32">
        <f t="shared" si="90"/>
        <v>0.99152660075259713</v>
      </c>
      <c r="AE245" s="130">
        <f t="shared" si="91"/>
        <v>0.97169052392288657</v>
      </c>
      <c r="AF245" s="141">
        <f t="shared" si="92"/>
        <v>290.45489539876644</v>
      </c>
      <c r="AG245" s="48">
        <f t="shared" si="107"/>
        <v>-290.45489539876644</v>
      </c>
      <c r="AH245" s="140">
        <f t="shared" si="108"/>
        <v>1.3882749995161383</v>
      </c>
      <c r="AI245" s="173">
        <f t="shared" si="109"/>
        <v>1.3882749995161384E-2</v>
      </c>
      <c r="AJ245" s="170">
        <f t="shared" si="110"/>
        <v>-1.3882749995161384E-2</v>
      </c>
      <c r="AK245" s="137">
        <f t="shared" si="93"/>
        <v>520.91639760522435</v>
      </c>
      <c r="AL245" s="8">
        <f t="shared" si="94"/>
        <v>2.4898021107218445E-2</v>
      </c>
    </row>
    <row r="246" spans="1:38" x14ac:dyDescent="0.2">
      <c r="A246" s="13" t="s">
        <v>24</v>
      </c>
      <c r="B246" s="270">
        <v>0.666666666666345</v>
      </c>
      <c r="C246" s="271"/>
      <c r="D246" s="272"/>
      <c r="E246" s="249">
        <v>112.5</v>
      </c>
      <c r="F246" s="250"/>
      <c r="G246" s="251"/>
      <c r="H246" s="39">
        <v>20482</v>
      </c>
      <c r="I246" s="44">
        <v>20063.623</v>
      </c>
      <c r="J246" s="45">
        <v>0</v>
      </c>
      <c r="K246" s="41">
        <f t="shared" si="95"/>
        <v>20063.623</v>
      </c>
      <c r="L246" s="116">
        <v>13513.9064</v>
      </c>
      <c r="M246" s="29">
        <f t="shared" si="84"/>
        <v>418.37700000000041</v>
      </c>
      <c r="N246" s="81">
        <f t="shared" si="85"/>
        <v>2.0426569670930594E-2</v>
      </c>
      <c r="O246" s="107">
        <f t="shared" si="96"/>
        <v>31</v>
      </c>
      <c r="P246" s="197">
        <f t="shared" si="97"/>
        <v>0.13940855264557134</v>
      </c>
      <c r="Q246" s="98">
        <f t="shared" si="98"/>
        <v>74.546105164097938</v>
      </c>
      <c r="R246" s="197">
        <f t="shared" si="99"/>
        <v>0.33523756859004661</v>
      </c>
      <c r="S246" s="208">
        <f t="shared" si="100"/>
        <v>105.54610516409794</v>
      </c>
      <c r="T246" s="213">
        <f t="shared" si="86"/>
        <v>20138.169105164099</v>
      </c>
      <c r="U246" s="84">
        <f t="shared" si="101"/>
        <v>9.1769999999999996</v>
      </c>
      <c r="V246" s="199">
        <f t="shared" si="102"/>
        <v>4.1269428633174454E-2</v>
      </c>
      <c r="W246" s="86">
        <f t="shared" si="103"/>
        <v>107.64488741390115</v>
      </c>
      <c r="X246" s="199">
        <f t="shared" si="104"/>
        <v>0.48408445013120766</v>
      </c>
      <c r="Y246" s="216">
        <f t="shared" si="105"/>
        <v>116.82188741390115</v>
      </c>
      <c r="Z246" s="98">
        <f t="shared" si="106"/>
        <v>222.36799257799908</v>
      </c>
      <c r="AA246" s="83">
        <f t="shared" si="87"/>
        <v>1.0856751907919104E-2</v>
      </c>
      <c r="AB246" s="51">
        <f t="shared" si="88"/>
        <v>196.00900742200133</v>
      </c>
      <c r="AC246" s="30">
        <f t="shared" si="89"/>
        <v>9.5698177630114904E-3</v>
      </c>
      <c r="AD246" s="32">
        <f t="shared" si="90"/>
        <v>0.99152660075259713</v>
      </c>
      <c r="AE246" s="130">
        <f t="shared" si="91"/>
        <v>0.97127311356174317</v>
      </c>
      <c r="AF246" s="141">
        <f t="shared" si="92"/>
        <v>284.28665244530043</v>
      </c>
      <c r="AG246" s="48">
        <f t="shared" si="107"/>
        <v>-284.28665244530043</v>
      </c>
      <c r="AH246" s="140">
        <f t="shared" si="108"/>
        <v>1.3879828749404377</v>
      </c>
      <c r="AI246" s="173">
        <f t="shared" si="109"/>
        <v>1.3879828749404377E-2</v>
      </c>
      <c r="AJ246" s="170">
        <f t="shared" si="110"/>
        <v>-1.3879828749404377E-2</v>
      </c>
      <c r="AK246" s="137">
        <f t="shared" si="93"/>
        <v>506.65464502329951</v>
      </c>
      <c r="AL246" s="8">
        <f t="shared" si="94"/>
        <v>2.4736580657323478E-2</v>
      </c>
    </row>
    <row r="247" spans="1:38" x14ac:dyDescent="0.2">
      <c r="A247" s="13" t="s">
        <v>24</v>
      </c>
      <c r="B247" s="270">
        <v>0.70833333333334303</v>
      </c>
      <c r="C247" s="271"/>
      <c r="D247" s="272"/>
      <c r="E247" s="249">
        <v>112.5</v>
      </c>
      <c r="F247" s="250"/>
      <c r="G247" s="251"/>
      <c r="H247" s="39">
        <v>20636</v>
      </c>
      <c r="I247" s="44">
        <v>20214.324000000001</v>
      </c>
      <c r="J247" s="45">
        <v>0</v>
      </c>
      <c r="K247" s="41">
        <f t="shared" si="95"/>
        <v>20214.324000000001</v>
      </c>
      <c r="L247" s="116">
        <v>13361.105439999999</v>
      </c>
      <c r="M247" s="29">
        <f t="shared" si="84"/>
        <v>421.67599999999948</v>
      </c>
      <c r="N247" s="81">
        <f t="shared" si="85"/>
        <v>2.0433998836983887E-2</v>
      </c>
      <c r="O247" s="107">
        <f t="shared" si="96"/>
        <v>31</v>
      </c>
      <c r="P247" s="197">
        <f t="shared" si="97"/>
        <v>0.13770355400263956</v>
      </c>
      <c r="Q247" s="98">
        <f t="shared" si="98"/>
        <v>75.670165699439991</v>
      </c>
      <c r="R247" s="197">
        <f t="shared" si="99"/>
        <v>0.33613066931553287</v>
      </c>
      <c r="S247" s="208">
        <f t="shared" si="100"/>
        <v>106.67016569943999</v>
      </c>
      <c r="T247" s="213">
        <f t="shared" si="86"/>
        <v>20289.994165699442</v>
      </c>
      <c r="U247" s="84">
        <f t="shared" si="101"/>
        <v>9.1769999999999996</v>
      </c>
      <c r="V247" s="199">
        <f t="shared" si="102"/>
        <v>4.0764694034910426E-2</v>
      </c>
      <c r="W247" s="86">
        <f t="shared" si="103"/>
        <v>109.27411184874717</v>
      </c>
      <c r="X247" s="199">
        <f t="shared" si="104"/>
        <v>0.48540108264691717</v>
      </c>
      <c r="Y247" s="216">
        <f t="shared" si="105"/>
        <v>118.45111184874716</v>
      </c>
      <c r="Z247" s="98">
        <f t="shared" si="106"/>
        <v>225.12127754818715</v>
      </c>
      <c r="AA247" s="83">
        <f t="shared" si="87"/>
        <v>1.0909152817803216E-2</v>
      </c>
      <c r="AB247" s="51">
        <f t="shared" si="88"/>
        <v>196.55472245181232</v>
      </c>
      <c r="AC247" s="30">
        <f t="shared" si="89"/>
        <v>9.5248460191806709E-3</v>
      </c>
      <c r="AD247" s="32">
        <f t="shared" si="90"/>
        <v>0.99152660075259713</v>
      </c>
      <c r="AE247" s="130">
        <f t="shared" si="91"/>
        <v>0.97126574734597992</v>
      </c>
      <c r="AF247" s="141">
        <f t="shared" si="92"/>
        <v>286.42308235503901</v>
      </c>
      <c r="AG247" s="48">
        <f t="shared" si="107"/>
        <v>-286.42308235503901</v>
      </c>
      <c r="AH247" s="140">
        <f t="shared" si="108"/>
        <v>1.3879777202705903</v>
      </c>
      <c r="AI247" s="173">
        <f t="shared" si="109"/>
        <v>1.3879777202705904E-2</v>
      </c>
      <c r="AJ247" s="170">
        <f t="shared" si="110"/>
        <v>-1.3879777202705904E-2</v>
      </c>
      <c r="AK247" s="137">
        <f t="shared" si="93"/>
        <v>511.54435990322617</v>
      </c>
      <c r="AL247" s="8">
        <f t="shared" si="94"/>
        <v>2.4788930020509119E-2</v>
      </c>
    </row>
    <row r="248" spans="1:38" x14ac:dyDescent="0.2">
      <c r="A248" s="13" t="s">
        <v>24</v>
      </c>
      <c r="B248" s="270">
        <v>0.75000000000034095</v>
      </c>
      <c r="C248" s="271"/>
      <c r="D248" s="272"/>
      <c r="E248" s="249">
        <v>112.5</v>
      </c>
      <c r="F248" s="250"/>
      <c r="G248" s="251"/>
      <c r="H248" s="39">
        <v>21538</v>
      </c>
      <c r="I248" s="44">
        <v>21092.021000000001</v>
      </c>
      <c r="J248" s="45">
        <v>0</v>
      </c>
      <c r="K248" s="41">
        <f t="shared" si="95"/>
        <v>21092.021000000001</v>
      </c>
      <c r="L248" s="116">
        <v>13165.212739999999</v>
      </c>
      <c r="M248" s="29">
        <f t="shared" si="84"/>
        <v>445.97899999999936</v>
      </c>
      <c r="N248" s="81">
        <f t="shared" si="85"/>
        <v>2.0706611570247904E-2</v>
      </c>
      <c r="O248" s="107">
        <f t="shared" si="96"/>
        <v>31</v>
      </c>
      <c r="P248" s="197">
        <f t="shared" si="97"/>
        <v>0.12832779048446702</v>
      </c>
      <c r="Q248" s="98">
        <f t="shared" si="98"/>
        <v>82.383953678600164</v>
      </c>
      <c r="R248" s="197">
        <f t="shared" si="99"/>
        <v>0.34103712086933669</v>
      </c>
      <c r="S248" s="208">
        <f t="shared" si="100"/>
        <v>113.38395367860016</v>
      </c>
      <c r="T248" s="213">
        <f t="shared" si="86"/>
        <v>21174.404953678601</v>
      </c>
      <c r="U248" s="84">
        <f t="shared" si="101"/>
        <v>9.1769999999999996</v>
      </c>
      <c r="V248" s="199">
        <f t="shared" si="102"/>
        <v>3.7989165589546896E-2</v>
      </c>
      <c r="W248" s="86">
        <f t="shared" si="103"/>
        <v>119.00792148840652</v>
      </c>
      <c r="X248" s="199">
        <f t="shared" si="104"/>
        <v>0.49264592305664939</v>
      </c>
      <c r="Y248" s="216">
        <f t="shared" si="105"/>
        <v>128.18492148840653</v>
      </c>
      <c r="Z248" s="98">
        <f t="shared" si="106"/>
        <v>241.56887516700669</v>
      </c>
      <c r="AA248" s="83">
        <f t="shared" si="87"/>
        <v>1.1215938117142107E-2</v>
      </c>
      <c r="AB248" s="51">
        <f t="shared" si="88"/>
        <v>204.41012483299266</v>
      </c>
      <c r="AC248" s="30">
        <f t="shared" si="89"/>
        <v>9.4906734531057975E-3</v>
      </c>
      <c r="AD248" s="32">
        <f t="shared" si="90"/>
        <v>0.99152660075259713</v>
      </c>
      <c r="AE248" s="130">
        <f t="shared" si="91"/>
        <v>0.9709954445692448</v>
      </c>
      <c r="AF248" s="141">
        <f t="shared" si="92"/>
        <v>298.90190518261653</v>
      </c>
      <c r="AG248" s="48">
        <f t="shared" si="107"/>
        <v>-298.90190518261653</v>
      </c>
      <c r="AH248" s="140">
        <f t="shared" si="108"/>
        <v>1.3877885838175157</v>
      </c>
      <c r="AI248" s="173">
        <f t="shared" si="109"/>
        <v>1.3877885838175157E-2</v>
      </c>
      <c r="AJ248" s="170">
        <f t="shared" si="110"/>
        <v>-1.3877885838175157E-2</v>
      </c>
      <c r="AK248" s="137">
        <f t="shared" si="93"/>
        <v>540.47078034962328</v>
      </c>
      <c r="AL248" s="8">
        <f t="shared" si="94"/>
        <v>2.5093823955317267E-2</v>
      </c>
    </row>
    <row r="249" spans="1:38" x14ac:dyDescent="0.2">
      <c r="A249" s="13" t="s">
        <v>24</v>
      </c>
      <c r="B249" s="270">
        <v>0.791666666666345</v>
      </c>
      <c r="C249" s="271"/>
      <c r="D249" s="272"/>
      <c r="E249" s="249">
        <v>112.5</v>
      </c>
      <c r="F249" s="250"/>
      <c r="G249" s="251"/>
      <c r="H249" s="39">
        <v>20834</v>
      </c>
      <c r="I249" s="44">
        <v>20419.293000000001</v>
      </c>
      <c r="J249" s="45">
        <v>0</v>
      </c>
      <c r="K249" s="41">
        <f t="shared" si="95"/>
        <v>20419.293000000001</v>
      </c>
      <c r="L249" s="116">
        <v>13024.578740000001</v>
      </c>
      <c r="M249" s="29">
        <f t="shared" si="84"/>
        <v>414.70699999999852</v>
      </c>
      <c r="N249" s="81">
        <f t="shared" si="85"/>
        <v>1.9905299030430954E-2</v>
      </c>
      <c r="O249" s="107">
        <f t="shared" si="96"/>
        <v>31</v>
      </c>
      <c r="P249" s="197">
        <f t="shared" si="97"/>
        <v>0.13543072238088474</v>
      </c>
      <c r="Q249" s="98">
        <f t="shared" si="98"/>
        <v>77.212504929601678</v>
      </c>
      <c r="R249" s="197">
        <f t="shared" si="99"/>
        <v>0.33732081675656711</v>
      </c>
      <c r="S249" s="208">
        <f t="shared" si="100"/>
        <v>108.21250492960168</v>
      </c>
      <c r="T249" s="213">
        <f t="shared" si="86"/>
        <v>20496.505504929602</v>
      </c>
      <c r="U249" s="84">
        <f t="shared" si="101"/>
        <v>9.1769999999999996</v>
      </c>
      <c r="V249" s="199">
        <f t="shared" si="102"/>
        <v>4.0091862557721916E-2</v>
      </c>
      <c r="W249" s="86">
        <f t="shared" si="103"/>
        <v>111.50981314990867</v>
      </c>
      <c r="X249" s="199">
        <f t="shared" si="104"/>
        <v>0.48715659830482622</v>
      </c>
      <c r="Y249" s="216">
        <f t="shared" si="105"/>
        <v>120.68681314990866</v>
      </c>
      <c r="Z249" s="98">
        <f t="shared" si="106"/>
        <v>228.89931807951035</v>
      </c>
      <c r="AA249" s="83">
        <f t="shared" si="87"/>
        <v>1.0986815689714427E-2</v>
      </c>
      <c r="AB249" s="51">
        <f t="shared" si="88"/>
        <v>185.80768192048816</v>
      </c>
      <c r="AC249" s="30">
        <f t="shared" si="89"/>
        <v>8.9184833407165293E-3</v>
      </c>
      <c r="AD249" s="32">
        <f t="shared" si="90"/>
        <v>0.99152660075259713</v>
      </c>
      <c r="AE249" s="130">
        <f t="shared" si="91"/>
        <v>0.97178996726798994</v>
      </c>
      <c r="AF249" s="141">
        <f t="shared" si="92"/>
        <v>289.24771487440302</v>
      </c>
      <c r="AG249" s="48">
        <f t="shared" si="107"/>
        <v>-289.24771487440302</v>
      </c>
      <c r="AH249" s="140">
        <f t="shared" si="108"/>
        <v>1.3883446043697945</v>
      </c>
      <c r="AI249" s="173">
        <f t="shared" si="109"/>
        <v>1.3883446043697945E-2</v>
      </c>
      <c r="AJ249" s="170">
        <f t="shared" si="110"/>
        <v>-1.3883446043697945E-2</v>
      </c>
      <c r="AK249" s="137">
        <f t="shared" si="93"/>
        <v>518.14703295391337</v>
      </c>
      <c r="AL249" s="8">
        <f t="shared" si="94"/>
        <v>2.4870261733412374E-2</v>
      </c>
    </row>
    <row r="250" spans="1:38" x14ac:dyDescent="0.2">
      <c r="A250" s="13" t="s">
        <v>24</v>
      </c>
      <c r="B250" s="270">
        <v>0.83333333333334303</v>
      </c>
      <c r="C250" s="271"/>
      <c r="D250" s="272"/>
      <c r="E250" s="249">
        <v>112.5</v>
      </c>
      <c r="F250" s="250"/>
      <c r="G250" s="251"/>
      <c r="H250" s="39">
        <v>20108</v>
      </c>
      <c r="I250" s="44">
        <v>19726.835999999999</v>
      </c>
      <c r="J250" s="45">
        <v>0</v>
      </c>
      <c r="K250" s="41">
        <f t="shared" si="95"/>
        <v>19726.835999999999</v>
      </c>
      <c r="L250" s="116">
        <v>12777.692719999999</v>
      </c>
      <c r="M250" s="29">
        <f t="shared" si="84"/>
        <v>381.16400000000067</v>
      </c>
      <c r="N250" s="81">
        <f t="shared" si="85"/>
        <v>1.8955838472249884E-2</v>
      </c>
      <c r="O250" s="107">
        <f t="shared" si="96"/>
        <v>31</v>
      </c>
      <c r="P250" s="197">
        <f t="shared" si="97"/>
        <v>0.14332615744674576</v>
      </c>
      <c r="Q250" s="98">
        <f t="shared" si="98"/>
        <v>72.064455290906622</v>
      </c>
      <c r="R250" s="197">
        <f t="shared" si="99"/>
        <v>0.33318456339801461</v>
      </c>
      <c r="S250" s="208">
        <f t="shared" si="100"/>
        <v>103.06445529090662</v>
      </c>
      <c r="T250" s="213">
        <f t="shared" si="86"/>
        <v>19798.900455290906</v>
      </c>
      <c r="U250" s="84">
        <f t="shared" si="101"/>
        <v>9.1769999999999996</v>
      </c>
      <c r="V250" s="199">
        <f t="shared" si="102"/>
        <v>4.2429166028670508E-2</v>
      </c>
      <c r="W250" s="86">
        <f t="shared" si="103"/>
        <v>104.04844288429808</v>
      </c>
      <c r="X250" s="199">
        <f t="shared" si="104"/>
        <v>0.48106011312656904</v>
      </c>
      <c r="Y250" s="216">
        <f t="shared" si="105"/>
        <v>113.22544288429808</v>
      </c>
      <c r="Z250" s="98">
        <f t="shared" si="106"/>
        <v>216.28989817520471</v>
      </c>
      <c r="AA250" s="83">
        <f t="shared" si="87"/>
        <v>1.0756410293177079E-2</v>
      </c>
      <c r="AB250" s="51">
        <f t="shared" si="88"/>
        <v>164.87410182479596</v>
      </c>
      <c r="AC250" s="30">
        <f t="shared" si="89"/>
        <v>8.1994281790728051E-3</v>
      </c>
      <c r="AD250" s="32">
        <f t="shared" si="90"/>
        <v>0.99152660075259713</v>
      </c>
      <c r="AE250" s="130">
        <f t="shared" si="91"/>
        <v>0.97273138266779191</v>
      </c>
      <c r="AF250" s="141">
        <f t="shared" si="92"/>
        <v>279.3008686439253</v>
      </c>
      <c r="AG250" s="48">
        <f t="shared" si="107"/>
        <v>-279.3008686439253</v>
      </c>
      <c r="AH250" s="140">
        <f t="shared" si="108"/>
        <v>1.3890037231148067</v>
      </c>
      <c r="AI250" s="173">
        <f t="shared" si="109"/>
        <v>1.3890037231148067E-2</v>
      </c>
      <c r="AJ250" s="170">
        <f t="shared" si="110"/>
        <v>-1.3890037231148067E-2</v>
      </c>
      <c r="AK250" s="137">
        <f t="shared" si="93"/>
        <v>495.59076681913001</v>
      </c>
      <c r="AL250" s="8">
        <f t="shared" si="94"/>
        <v>2.4646447524325144E-2</v>
      </c>
    </row>
    <row r="251" spans="1:38" x14ac:dyDescent="0.2">
      <c r="A251" s="13" t="s">
        <v>24</v>
      </c>
      <c r="B251" s="270">
        <v>0.87500000000034095</v>
      </c>
      <c r="C251" s="271"/>
      <c r="D251" s="272"/>
      <c r="E251" s="249">
        <v>112.5</v>
      </c>
      <c r="F251" s="250"/>
      <c r="G251" s="251"/>
      <c r="H251" s="39">
        <v>19140</v>
      </c>
      <c r="I251" s="44">
        <v>18756.075000000001</v>
      </c>
      <c r="J251" s="45">
        <v>0</v>
      </c>
      <c r="K251" s="41">
        <f t="shared" si="95"/>
        <v>18756.075000000001</v>
      </c>
      <c r="L251" s="116">
        <v>12363.97478</v>
      </c>
      <c r="M251" s="29">
        <f t="shared" si="84"/>
        <v>383.92499999999927</v>
      </c>
      <c r="N251" s="81">
        <f t="shared" si="85"/>
        <v>2.0058777429467045E-2</v>
      </c>
      <c r="O251" s="107">
        <f t="shared" si="96"/>
        <v>31</v>
      </c>
      <c r="P251" s="197">
        <f t="shared" si="97"/>
        <v>0.15550570771229369</v>
      </c>
      <c r="Q251" s="98">
        <f t="shared" si="98"/>
        <v>65.146361001041655</v>
      </c>
      <c r="R251" s="197">
        <f t="shared" si="99"/>
        <v>0.3267945474950823</v>
      </c>
      <c r="S251" s="208">
        <f t="shared" si="100"/>
        <v>96.146361001041655</v>
      </c>
      <c r="T251" s="213">
        <f t="shared" si="86"/>
        <v>18821.221361001044</v>
      </c>
      <c r="U251" s="84">
        <f t="shared" si="101"/>
        <v>9.1769999999999996</v>
      </c>
      <c r="V251" s="199">
        <f t="shared" si="102"/>
        <v>4.6034705795990935E-2</v>
      </c>
      <c r="W251" s="86">
        <f t="shared" si="103"/>
        <v>94.026234946614082</v>
      </c>
      <c r="X251" s="199">
        <f t="shared" si="104"/>
        <v>0.47166503899663298</v>
      </c>
      <c r="Y251" s="216">
        <f t="shared" si="105"/>
        <v>103.20323494661409</v>
      </c>
      <c r="Z251" s="98">
        <f t="shared" si="106"/>
        <v>199.34959594765576</v>
      </c>
      <c r="AA251" s="83">
        <f t="shared" si="87"/>
        <v>1.0415339391204585E-2</v>
      </c>
      <c r="AB251" s="51">
        <f t="shared" si="88"/>
        <v>184.57540405234352</v>
      </c>
      <c r="AC251" s="30">
        <f t="shared" si="89"/>
        <v>9.6434380382624616E-3</v>
      </c>
      <c r="AD251" s="32">
        <f t="shared" si="90"/>
        <v>0.99152660075259713</v>
      </c>
      <c r="AE251" s="130">
        <f t="shared" si="91"/>
        <v>0.97163778935270473</v>
      </c>
      <c r="AF251" s="141">
        <f t="shared" si="92"/>
        <v>265.70877036887686</v>
      </c>
      <c r="AG251" s="48">
        <f t="shared" si="107"/>
        <v>-265.70877036887686</v>
      </c>
      <c r="AH251" s="140">
        <f t="shared" si="108"/>
        <v>1.3882380897015509</v>
      </c>
      <c r="AI251" s="173">
        <f t="shared" si="109"/>
        <v>1.388238089701551E-2</v>
      </c>
      <c r="AJ251" s="170">
        <f t="shared" si="110"/>
        <v>-1.388238089701551E-2</v>
      </c>
      <c r="AK251" s="137">
        <f t="shared" si="93"/>
        <v>465.05836631653261</v>
      </c>
      <c r="AL251" s="8">
        <f t="shared" si="94"/>
        <v>2.4297720288220095E-2</v>
      </c>
    </row>
    <row r="252" spans="1:38" x14ac:dyDescent="0.2">
      <c r="A252" s="13" t="s">
        <v>24</v>
      </c>
      <c r="B252" s="270">
        <v>0.916666666666345</v>
      </c>
      <c r="C252" s="271"/>
      <c r="D252" s="272"/>
      <c r="E252" s="249">
        <v>112.5</v>
      </c>
      <c r="F252" s="250"/>
      <c r="G252" s="251"/>
      <c r="H252" s="39">
        <v>18392</v>
      </c>
      <c r="I252" s="44">
        <v>18048.525000000001</v>
      </c>
      <c r="J252" s="45">
        <v>0</v>
      </c>
      <c r="K252" s="41">
        <f t="shared" si="95"/>
        <v>18048.525000000001</v>
      </c>
      <c r="L252" s="116">
        <v>12032.08532</v>
      </c>
      <c r="M252" s="29">
        <f t="shared" si="84"/>
        <v>343.47499999999854</v>
      </c>
      <c r="N252" s="81">
        <f t="shared" si="85"/>
        <v>1.8675239234449682E-2</v>
      </c>
      <c r="O252" s="107">
        <f t="shared" si="96"/>
        <v>31</v>
      </c>
      <c r="P252" s="197">
        <f t="shared" si="97"/>
        <v>0.16529437413673678</v>
      </c>
      <c r="Q252" s="98">
        <f t="shared" si="98"/>
        <v>60.323936051041656</v>
      </c>
      <c r="R252" s="197">
        <f t="shared" si="99"/>
        <v>0.32165184693617627</v>
      </c>
      <c r="S252" s="208">
        <f t="shared" si="100"/>
        <v>91.323936051041656</v>
      </c>
      <c r="T252" s="213">
        <f t="shared" si="86"/>
        <v>18108.848936051043</v>
      </c>
      <c r="U252" s="84">
        <f t="shared" si="101"/>
        <v>9.1769999999999996</v>
      </c>
      <c r="V252" s="199">
        <f t="shared" si="102"/>
        <v>4.8932466821059145E-2</v>
      </c>
      <c r="W252" s="86">
        <f t="shared" si="103"/>
        <v>87.043256919227304</v>
      </c>
      <c r="X252" s="199">
        <f t="shared" si="104"/>
        <v>0.46412131210602775</v>
      </c>
      <c r="Y252" s="216">
        <f t="shared" si="105"/>
        <v>96.220256919227296</v>
      </c>
      <c r="Z252" s="98">
        <f t="shared" si="106"/>
        <v>187.54419297026897</v>
      </c>
      <c r="AA252" s="83">
        <f t="shared" si="87"/>
        <v>1.0197052684333893E-2</v>
      </c>
      <c r="AB252" s="51">
        <f t="shared" si="88"/>
        <v>155.93080702972958</v>
      </c>
      <c r="AC252" s="30">
        <f t="shared" si="89"/>
        <v>8.4781865501157884E-3</v>
      </c>
      <c r="AD252" s="32">
        <f t="shared" si="90"/>
        <v>0.99152660075259713</v>
      </c>
      <c r="AE252" s="130">
        <f t="shared" si="91"/>
        <v>0.97300960427622174</v>
      </c>
      <c r="AF252" s="141">
        <f t="shared" si="92"/>
        <v>255.50140252510829</v>
      </c>
      <c r="AG252" s="48">
        <f t="shared" si="107"/>
        <v>-255.50140252510829</v>
      </c>
      <c r="AH252" s="140">
        <f t="shared" si="108"/>
        <v>1.3891985783226852</v>
      </c>
      <c r="AI252" s="173">
        <f t="shared" si="109"/>
        <v>1.3891985783226852E-2</v>
      </c>
      <c r="AJ252" s="170">
        <f t="shared" si="110"/>
        <v>-1.3891985783226852E-2</v>
      </c>
      <c r="AK252" s="137">
        <f t="shared" si="93"/>
        <v>443.04559549537726</v>
      </c>
      <c r="AL252" s="8">
        <f t="shared" si="94"/>
        <v>2.4089038467560747E-2</v>
      </c>
    </row>
    <row r="253" spans="1:38" x14ac:dyDescent="0.2">
      <c r="A253" s="13" t="s">
        <v>24</v>
      </c>
      <c r="B253" s="270">
        <v>0.95833333333334303</v>
      </c>
      <c r="C253" s="271"/>
      <c r="D253" s="272"/>
      <c r="E253" s="249">
        <v>112.5</v>
      </c>
      <c r="F253" s="250"/>
      <c r="G253" s="251"/>
      <c r="H253" s="39">
        <v>17732</v>
      </c>
      <c r="I253" s="44">
        <v>17392.154999999999</v>
      </c>
      <c r="J253" s="45">
        <v>0</v>
      </c>
      <c r="K253" s="41">
        <f t="shared" si="95"/>
        <v>17392.154999999999</v>
      </c>
      <c r="L253" s="116">
        <v>12055.046760000001</v>
      </c>
      <c r="M253" s="29">
        <f t="shared" si="84"/>
        <v>339.84500000000116</v>
      </c>
      <c r="N253" s="81">
        <f t="shared" si="85"/>
        <v>1.9165632754342497E-2</v>
      </c>
      <c r="O253" s="107">
        <f t="shared" si="96"/>
        <v>31</v>
      </c>
      <c r="P253" s="197">
        <f t="shared" si="97"/>
        <v>0.175140334607161</v>
      </c>
      <c r="Q253" s="98">
        <f t="shared" si="98"/>
        <v>56.016121397041644</v>
      </c>
      <c r="R253" s="197">
        <f t="shared" si="99"/>
        <v>0.31647362080236208</v>
      </c>
      <c r="S253" s="208">
        <f t="shared" si="100"/>
        <v>87.016121397041644</v>
      </c>
      <c r="T253" s="213">
        <f t="shared" si="86"/>
        <v>17448.171121397041</v>
      </c>
      <c r="U253" s="84">
        <f t="shared" si="101"/>
        <v>9.1769999999999996</v>
      </c>
      <c r="V253" s="199">
        <f t="shared" si="102"/>
        <v>5.1847188731932781E-2</v>
      </c>
      <c r="W253" s="86">
        <f t="shared" si="103"/>
        <v>80.807796578437078</v>
      </c>
      <c r="X253" s="199">
        <f t="shared" si="104"/>
        <v>0.45653885585854415</v>
      </c>
      <c r="Y253" s="216">
        <f t="shared" si="105"/>
        <v>89.984796578437084</v>
      </c>
      <c r="Z253" s="98">
        <f t="shared" si="106"/>
        <v>177.00091797547873</v>
      </c>
      <c r="AA253" s="83">
        <f t="shared" si="87"/>
        <v>9.9820052997675792E-3</v>
      </c>
      <c r="AB253" s="51">
        <f t="shared" si="88"/>
        <v>162.84408202452244</v>
      </c>
      <c r="AC253" s="30">
        <f t="shared" si="89"/>
        <v>9.1836274545749174E-3</v>
      </c>
      <c r="AD253" s="32">
        <f t="shared" si="90"/>
        <v>0.99152660075259713</v>
      </c>
      <c r="AE253" s="130">
        <f t="shared" si="91"/>
        <v>0.97252336605641132</v>
      </c>
      <c r="AF253" s="141">
        <f t="shared" si="92"/>
        <v>246.27231035009186</v>
      </c>
      <c r="AG253" s="48">
        <f t="shared" si="107"/>
        <v>-246.27231035009186</v>
      </c>
      <c r="AH253" s="140">
        <f t="shared" si="108"/>
        <v>1.3888580552114362</v>
      </c>
      <c r="AI253" s="173">
        <f t="shared" si="109"/>
        <v>1.3888580552114362E-2</v>
      </c>
      <c r="AJ253" s="170">
        <f t="shared" si="110"/>
        <v>-1.3888580552114362E-2</v>
      </c>
      <c r="AK253" s="137">
        <f t="shared" si="93"/>
        <v>423.27322832557059</v>
      </c>
      <c r="AL253" s="8">
        <f t="shared" si="94"/>
        <v>2.387058585188194E-2</v>
      </c>
    </row>
    <row r="254" spans="1:38" x14ac:dyDescent="0.2">
      <c r="A254" s="13" t="s">
        <v>25</v>
      </c>
      <c r="B254" s="270">
        <v>3.4106051316484799E-13</v>
      </c>
      <c r="C254" s="271"/>
      <c r="D254" s="272"/>
      <c r="E254" s="249">
        <v>112.5</v>
      </c>
      <c r="F254" s="250"/>
      <c r="G254" s="251"/>
      <c r="H254" s="39">
        <v>16940</v>
      </c>
      <c r="I254" s="44">
        <v>16607.713</v>
      </c>
      <c r="J254" s="45">
        <v>0</v>
      </c>
      <c r="K254" s="41">
        <f t="shared" si="95"/>
        <v>16607.713</v>
      </c>
      <c r="L254" s="116">
        <v>11928.676820000001</v>
      </c>
      <c r="M254" s="29">
        <f t="shared" si="84"/>
        <v>332.28700000000026</v>
      </c>
      <c r="N254" s="81">
        <f t="shared" si="85"/>
        <v>1.9615525383707217E-2</v>
      </c>
      <c r="O254" s="107">
        <f t="shared" si="96"/>
        <v>31</v>
      </c>
      <c r="P254" s="197">
        <f t="shared" si="97"/>
        <v>0.18797502403124897</v>
      </c>
      <c r="Q254" s="98">
        <f t="shared" si="98"/>
        <v>51.077061313031287</v>
      </c>
      <c r="R254" s="197">
        <f t="shared" si="99"/>
        <v>0.30971651057298816</v>
      </c>
      <c r="S254" s="208">
        <f t="shared" si="100"/>
        <v>82.077061313031294</v>
      </c>
      <c r="T254" s="213">
        <f t="shared" si="86"/>
        <v>16658.79006131303</v>
      </c>
      <c r="U254" s="84">
        <f t="shared" si="101"/>
        <v>9.1769999999999996</v>
      </c>
      <c r="V254" s="199">
        <f t="shared" si="102"/>
        <v>5.5646670823702317E-2</v>
      </c>
      <c r="W254" s="86">
        <f t="shared" si="103"/>
        <v>73.661464883930691</v>
      </c>
      <c r="X254" s="199">
        <f t="shared" si="104"/>
        <v>0.44666179457206046</v>
      </c>
      <c r="Y254" s="216">
        <f t="shared" si="105"/>
        <v>82.838464883930698</v>
      </c>
      <c r="Z254" s="98">
        <f t="shared" si="106"/>
        <v>164.91552619696199</v>
      </c>
      <c r="AA254" s="83">
        <f t="shared" si="87"/>
        <v>9.7352730930910271E-3</v>
      </c>
      <c r="AB254" s="51">
        <f t="shared" si="88"/>
        <v>167.37147380303827</v>
      </c>
      <c r="AC254" s="30">
        <f t="shared" si="89"/>
        <v>9.8802522906161899E-3</v>
      </c>
      <c r="AD254" s="32">
        <f t="shared" si="90"/>
        <v>0.99152660075259713</v>
      </c>
      <c r="AE254" s="130">
        <f t="shared" si="91"/>
        <v>0.97207728554691364</v>
      </c>
      <c r="AF254" s="141">
        <f t="shared" si="92"/>
        <v>235.21964695327199</v>
      </c>
      <c r="AG254" s="48">
        <f t="shared" si="107"/>
        <v>-235.21964695327199</v>
      </c>
      <c r="AH254" s="140">
        <f t="shared" si="108"/>
        <v>1.3885457317194332</v>
      </c>
      <c r="AI254" s="173">
        <f t="shared" si="109"/>
        <v>1.3885457317194332E-2</v>
      </c>
      <c r="AJ254" s="170">
        <f t="shared" si="110"/>
        <v>-1.3885457317194332E-2</v>
      </c>
      <c r="AK254" s="137">
        <f t="shared" si="93"/>
        <v>400.13517315023398</v>
      </c>
      <c r="AL254" s="8">
        <f t="shared" si="94"/>
        <v>2.3620730410285361E-2</v>
      </c>
    </row>
    <row r="255" spans="1:38" x14ac:dyDescent="0.2">
      <c r="A255" s="13" t="s">
        <v>25</v>
      </c>
      <c r="B255" s="270">
        <v>4.1666666666344603E-2</v>
      </c>
      <c r="C255" s="271"/>
      <c r="D255" s="272"/>
      <c r="E255" s="249">
        <v>112.5</v>
      </c>
      <c r="F255" s="250"/>
      <c r="G255" s="251"/>
      <c r="H255" s="39">
        <v>17006</v>
      </c>
      <c r="I255" s="44">
        <v>16738.362000000001</v>
      </c>
      <c r="J255" s="45">
        <v>0</v>
      </c>
      <c r="K255" s="41">
        <f t="shared" si="95"/>
        <v>16738.362000000001</v>
      </c>
      <c r="L255" s="116">
        <v>11878.92294</v>
      </c>
      <c r="M255" s="29">
        <f t="shared" si="84"/>
        <v>267.63799999999901</v>
      </c>
      <c r="N255" s="81">
        <f t="shared" si="85"/>
        <v>1.5737857226861048E-2</v>
      </c>
      <c r="O255" s="107">
        <f t="shared" si="96"/>
        <v>31</v>
      </c>
      <c r="P255" s="197">
        <f t="shared" si="97"/>
        <v>0.18575172451215144</v>
      </c>
      <c r="Q255" s="98">
        <f t="shared" si="98"/>
        <v>51.883844896859998</v>
      </c>
      <c r="R255" s="197">
        <f t="shared" si="99"/>
        <v>0.31088753754557202</v>
      </c>
      <c r="S255" s="208">
        <f t="shared" si="100"/>
        <v>82.883844896859998</v>
      </c>
      <c r="T255" s="213">
        <f t="shared" si="86"/>
        <v>16790.245844896861</v>
      </c>
      <c r="U255" s="84">
        <f t="shared" si="101"/>
        <v>9.1769999999999996</v>
      </c>
      <c r="V255" s="199">
        <f t="shared" si="102"/>
        <v>5.4988502446710122E-2</v>
      </c>
      <c r="W255" s="86">
        <f t="shared" si="103"/>
        <v>74.828588196785674</v>
      </c>
      <c r="X255" s="199">
        <f t="shared" si="104"/>
        <v>0.44837223549556643</v>
      </c>
      <c r="Y255" s="216">
        <f t="shared" si="105"/>
        <v>84.005588196785681</v>
      </c>
      <c r="Z255" s="98">
        <f t="shared" si="106"/>
        <v>166.88943309364566</v>
      </c>
      <c r="AA255" s="83">
        <f t="shared" si="87"/>
        <v>9.8135618660264417E-3</v>
      </c>
      <c r="AB255" s="51">
        <f t="shared" si="88"/>
        <v>100.74856690635335</v>
      </c>
      <c r="AC255" s="30">
        <f t="shared" si="89"/>
        <v>5.9242953608346083E-3</v>
      </c>
      <c r="AD255" s="32">
        <f t="shared" si="90"/>
        <v>0.99152660075259713</v>
      </c>
      <c r="AE255" s="130">
        <f t="shared" si="91"/>
        <v>0.97592209667331786</v>
      </c>
      <c r="AF255" s="141">
        <f t="shared" si="92"/>
        <v>236.59428669545633</v>
      </c>
      <c r="AG255" s="48">
        <f t="shared" si="107"/>
        <v>-236.59428669545633</v>
      </c>
      <c r="AH255" s="140">
        <f t="shared" si="108"/>
        <v>1.3912400723006957</v>
      </c>
      <c r="AI255" s="173">
        <f t="shared" si="109"/>
        <v>1.3912400723006957E-2</v>
      </c>
      <c r="AJ255" s="170">
        <f t="shared" si="110"/>
        <v>-1.3912400723006957E-2</v>
      </c>
      <c r="AK255" s="137">
        <f t="shared" si="93"/>
        <v>403.483719789102</v>
      </c>
      <c r="AL255" s="8">
        <f t="shared" si="94"/>
        <v>2.3725962589033398E-2</v>
      </c>
    </row>
    <row r="256" spans="1:38" x14ac:dyDescent="0.2">
      <c r="A256" s="13" t="s">
        <v>25</v>
      </c>
      <c r="B256" s="270">
        <v>8.3333333333342793E-2</v>
      </c>
      <c r="C256" s="271"/>
      <c r="D256" s="272"/>
      <c r="E256" s="249">
        <v>112.5</v>
      </c>
      <c r="F256" s="250"/>
      <c r="G256" s="251"/>
      <c r="H256" s="39">
        <v>8096</v>
      </c>
      <c r="I256" s="44">
        <v>7940.1553999999996</v>
      </c>
      <c r="J256" s="45">
        <v>7.8200000000000006E-3</v>
      </c>
      <c r="K256" s="41">
        <f t="shared" si="95"/>
        <v>7940.1632199999995</v>
      </c>
      <c r="L256" s="116">
        <v>11672.61024</v>
      </c>
      <c r="M256" s="29">
        <f t="shared" si="84"/>
        <v>155.83678000000054</v>
      </c>
      <c r="N256" s="81">
        <f t="shared" si="85"/>
        <v>1.9248614130434851E-2</v>
      </c>
      <c r="O256" s="107">
        <f t="shared" si="96"/>
        <v>31</v>
      </c>
      <c r="P256" s="197">
        <f t="shared" si="97"/>
        <v>0.45165833293409929</v>
      </c>
      <c r="Q256" s="98">
        <f t="shared" si="98"/>
        <v>11.675220733377914</v>
      </c>
      <c r="R256" s="197">
        <f t="shared" si="99"/>
        <v>0.17010357203468068</v>
      </c>
      <c r="S256" s="208">
        <f t="shared" si="100"/>
        <v>42.675220733377913</v>
      </c>
      <c r="T256" s="213">
        <f t="shared" si="86"/>
        <v>7951.838440733377</v>
      </c>
      <c r="U256" s="84">
        <f t="shared" si="101"/>
        <v>9.1769999999999996</v>
      </c>
      <c r="V256" s="199">
        <f t="shared" si="102"/>
        <v>0.13370543617213643</v>
      </c>
      <c r="W256" s="86">
        <f t="shared" si="103"/>
        <v>16.783732020145525</v>
      </c>
      <c r="X256" s="199">
        <f t="shared" si="104"/>
        <v>0.24453265885908357</v>
      </c>
      <c r="Y256" s="216">
        <f t="shared" si="105"/>
        <v>25.960732020145525</v>
      </c>
      <c r="Z256" s="98">
        <f t="shared" si="106"/>
        <v>68.635952753523441</v>
      </c>
      <c r="AA256" s="83">
        <f t="shared" si="87"/>
        <v>8.4777609626387647E-3</v>
      </c>
      <c r="AB256" s="51">
        <f t="shared" si="88"/>
        <v>87.200827246477104</v>
      </c>
      <c r="AC256" s="30">
        <f t="shared" si="89"/>
        <v>1.0770853167796085E-2</v>
      </c>
      <c r="AD256" s="32">
        <f t="shared" si="90"/>
        <v>0.99152660075259713</v>
      </c>
      <c r="AE256" s="130">
        <f t="shared" si="91"/>
        <v>0.97244013009009111</v>
      </c>
      <c r="AF256" s="141">
        <f t="shared" si="92"/>
        <v>112.43722953827466</v>
      </c>
      <c r="AG256" s="48">
        <f t="shared" si="107"/>
        <v>-112.43722953827466</v>
      </c>
      <c r="AH256" s="140">
        <f t="shared" si="108"/>
        <v>1.388799771964855</v>
      </c>
      <c r="AI256" s="173">
        <f t="shared" si="109"/>
        <v>1.388799771964855E-2</v>
      </c>
      <c r="AJ256" s="170">
        <f t="shared" si="110"/>
        <v>-1.388799771964855E-2</v>
      </c>
      <c r="AK256" s="137">
        <f t="shared" si="93"/>
        <v>181.0731822917981</v>
      </c>
      <c r="AL256" s="8">
        <f t="shared" si="94"/>
        <v>2.2365758682287316E-2</v>
      </c>
    </row>
    <row r="257" spans="1:38" x14ac:dyDescent="0.2">
      <c r="A257" s="13" t="s">
        <v>25</v>
      </c>
      <c r="B257" s="270">
        <v>0.12500000000034101</v>
      </c>
      <c r="C257" s="271"/>
      <c r="D257" s="272"/>
      <c r="E257" s="249">
        <v>112.5</v>
      </c>
      <c r="F257" s="250"/>
      <c r="G257" s="251"/>
      <c r="H257" s="39">
        <v>0</v>
      </c>
      <c r="I257" s="44">
        <v>0</v>
      </c>
      <c r="J257" s="45">
        <v>24.616040000000002</v>
      </c>
      <c r="K257" s="41">
        <f t="shared" si="95"/>
        <v>24.616040000000002</v>
      </c>
      <c r="L257" s="116">
        <v>11652.233319999999</v>
      </c>
      <c r="M257" s="29">
        <f t="shared" si="84"/>
        <v>-24.616040000000002</v>
      </c>
      <c r="N257" s="81">
        <f t="shared" si="85"/>
        <v>0</v>
      </c>
      <c r="O257" s="107">
        <f t="shared" si="96"/>
        <v>31</v>
      </c>
      <c r="P257" s="197">
        <f t="shared" si="97"/>
        <v>0.77158048928056067</v>
      </c>
      <c r="Q257" s="98">
        <f t="shared" si="98"/>
        <v>1.1221285653362962E-4</v>
      </c>
      <c r="R257" s="197">
        <f t="shared" si="99"/>
        <v>2.7929435725092676E-6</v>
      </c>
      <c r="S257" s="208">
        <f t="shared" si="100"/>
        <v>31.000112212856532</v>
      </c>
      <c r="T257" s="213">
        <f t="shared" si="86"/>
        <v>24.616152212856534</v>
      </c>
      <c r="U257" s="84">
        <f t="shared" si="101"/>
        <v>9.1769999999999996</v>
      </c>
      <c r="V257" s="199">
        <f t="shared" si="102"/>
        <v>0.22841271452024856</v>
      </c>
      <c r="W257" s="86">
        <f t="shared" si="103"/>
        <v>1.6083989407382975E-4</v>
      </c>
      <c r="X257" s="199">
        <f t="shared" si="104"/>
        <v>4.0032556182361003E-6</v>
      </c>
      <c r="Y257" s="216">
        <f t="shared" si="105"/>
        <v>9.1771608398940732</v>
      </c>
      <c r="Z257" s="98">
        <f t="shared" si="106"/>
        <v>40.177273052750607</v>
      </c>
      <c r="AA257" s="83">
        <f t="shared" si="87"/>
        <v>0</v>
      </c>
      <c r="AB257" s="51">
        <f t="shared" si="88"/>
        <v>-64.793313052750605</v>
      </c>
      <c r="AC257" s="30">
        <f t="shared" si="89"/>
        <v>0</v>
      </c>
      <c r="AD257" s="32">
        <f t="shared" si="90"/>
        <v>0</v>
      </c>
      <c r="AE257" s="130">
        <f t="shared" si="91"/>
        <v>0</v>
      </c>
      <c r="AF257" s="141">
        <f t="shared" si="92"/>
        <v>0</v>
      </c>
      <c r="AG257" s="48">
        <f t="shared" si="107"/>
        <v>0</v>
      </c>
      <c r="AH257" s="140">
        <f t="shared" si="108"/>
        <v>0</v>
      </c>
      <c r="AI257" s="173">
        <f t="shared" si="109"/>
        <v>0</v>
      </c>
      <c r="AJ257" s="170">
        <f t="shared" si="110"/>
        <v>0</v>
      </c>
      <c r="AK257" s="137">
        <f t="shared" si="93"/>
        <v>40.177273052750607</v>
      </c>
      <c r="AL257" s="8">
        <f t="shared" si="94"/>
        <v>0</v>
      </c>
    </row>
    <row r="258" spans="1:38" x14ac:dyDescent="0.2">
      <c r="A258" s="13" t="s">
        <v>25</v>
      </c>
      <c r="B258" s="270">
        <v>0.166666666666345</v>
      </c>
      <c r="C258" s="271"/>
      <c r="D258" s="272"/>
      <c r="E258" s="249">
        <v>112.5</v>
      </c>
      <c r="F258" s="250"/>
      <c r="G258" s="251"/>
      <c r="H258" s="39">
        <v>0</v>
      </c>
      <c r="I258" s="44">
        <v>0</v>
      </c>
      <c r="J258" s="45">
        <v>21.698840000000001</v>
      </c>
      <c r="K258" s="41">
        <f t="shared" si="95"/>
        <v>21.698840000000001</v>
      </c>
      <c r="L258" s="116">
        <v>11744.915660000001</v>
      </c>
      <c r="M258" s="29">
        <f t="shared" si="84"/>
        <v>-21.698840000000001</v>
      </c>
      <c r="N258" s="81">
        <f t="shared" si="85"/>
        <v>0</v>
      </c>
      <c r="O258" s="107">
        <f t="shared" si="96"/>
        <v>31</v>
      </c>
      <c r="P258" s="197">
        <f t="shared" si="97"/>
        <v>0.77158165850888605</v>
      </c>
      <c r="Q258" s="98">
        <f t="shared" si="98"/>
        <v>8.719252913807407E-5</v>
      </c>
      <c r="R258" s="197">
        <f t="shared" si="99"/>
        <v>2.1701985884496635E-6</v>
      </c>
      <c r="S258" s="208">
        <f t="shared" si="100"/>
        <v>31.000087192529136</v>
      </c>
      <c r="T258" s="213">
        <f t="shared" si="86"/>
        <v>21.698927192529137</v>
      </c>
      <c r="U258" s="84">
        <f t="shared" si="101"/>
        <v>9.1769999999999996</v>
      </c>
      <c r="V258" s="199">
        <f t="shared" si="102"/>
        <v>0.22841306064954991</v>
      </c>
      <c r="W258" s="86">
        <f t="shared" si="103"/>
        <v>1.249769628159707E-4</v>
      </c>
      <c r="X258" s="199">
        <f t="shared" si="104"/>
        <v>3.1106429756435503E-6</v>
      </c>
      <c r="Y258" s="216">
        <f t="shared" si="105"/>
        <v>9.1771249769628156</v>
      </c>
      <c r="Z258" s="98">
        <f t="shared" si="106"/>
        <v>40.177212169491952</v>
      </c>
      <c r="AA258" s="83">
        <f t="shared" si="87"/>
        <v>0</v>
      </c>
      <c r="AB258" s="51">
        <f t="shared" si="88"/>
        <v>-61.876052169491956</v>
      </c>
      <c r="AC258" s="30">
        <f t="shared" si="89"/>
        <v>0</v>
      </c>
      <c r="AD258" s="32">
        <f t="shared" si="90"/>
        <v>0</v>
      </c>
      <c r="AE258" s="130">
        <f t="shared" si="91"/>
        <v>0</v>
      </c>
      <c r="AF258" s="141">
        <f t="shared" si="92"/>
        <v>0</v>
      </c>
      <c r="AG258" s="48">
        <f t="shared" si="107"/>
        <v>0</v>
      </c>
      <c r="AH258" s="140">
        <f t="shared" si="108"/>
        <v>0</v>
      </c>
      <c r="AI258" s="173">
        <f t="shared" si="109"/>
        <v>0</v>
      </c>
      <c r="AJ258" s="170">
        <f t="shared" si="110"/>
        <v>0</v>
      </c>
      <c r="AK258" s="137">
        <f t="shared" si="93"/>
        <v>40.177212169491952</v>
      </c>
      <c r="AL258" s="8">
        <f t="shared" si="94"/>
        <v>0</v>
      </c>
    </row>
    <row r="259" spans="1:38" x14ac:dyDescent="0.2">
      <c r="A259" s="13" t="s">
        <v>25</v>
      </c>
      <c r="B259" s="270">
        <v>0.208333333333343</v>
      </c>
      <c r="C259" s="271"/>
      <c r="D259" s="272"/>
      <c r="E259" s="249">
        <v>112.5</v>
      </c>
      <c r="F259" s="250"/>
      <c r="G259" s="251"/>
      <c r="H259" s="39">
        <v>0</v>
      </c>
      <c r="I259" s="44">
        <v>0</v>
      </c>
      <c r="J259" s="45">
        <v>21.759720000000002</v>
      </c>
      <c r="K259" s="41">
        <f t="shared" si="95"/>
        <v>21.759720000000002</v>
      </c>
      <c r="L259" s="116">
        <v>11709.37738</v>
      </c>
      <c r="M259" s="29">
        <f t="shared" si="84"/>
        <v>-21.759720000000002</v>
      </c>
      <c r="N259" s="81">
        <f t="shared" si="85"/>
        <v>0</v>
      </c>
      <c r="O259" s="107">
        <f t="shared" si="96"/>
        <v>31</v>
      </c>
      <c r="P259" s="197">
        <f t="shared" si="97"/>
        <v>0.77158163561270798</v>
      </c>
      <c r="Q259" s="98">
        <f t="shared" si="98"/>
        <v>8.7682484162666669E-5</v>
      </c>
      <c r="R259" s="197">
        <f t="shared" si="99"/>
        <v>2.1823933724134098E-6</v>
      </c>
      <c r="S259" s="208">
        <f t="shared" si="100"/>
        <v>31.000087682484164</v>
      </c>
      <c r="T259" s="213">
        <f t="shared" si="86"/>
        <v>21.759807682484166</v>
      </c>
      <c r="U259" s="84">
        <f t="shared" si="101"/>
        <v>9.1769999999999996</v>
      </c>
      <c r="V259" s="199">
        <f t="shared" si="102"/>
        <v>0.22841305387154259</v>
      </c>
      <c r="W259" s="86">
        <f t="shared" si="103"/>
        <v>1.2567924016224668E-4</v>
      </c>
      <c r="X259" s="199">
        <f t="shared" si="104"/>
        <v>3.1281223769983427E-6</v>
      </c>
      <c r="Y259" s="216">
        <f t="shared" si="105"/>
        <v>9.1771256792401612</v>
      </c>
      <c r="Z259" s="98">
        <f t="shared" si="106"/>
        <v>40.177213361724327</v>
      </c>
      <c r="AA259" s="83">
        <f t="shared" si="87"/>
        <v>0</v>
      </c>
      <c r="AB259" s="51">
        <f t="shared" si="88"/>
        <v>-61.936933361724329</v>
      </c>
      <c r="AC259" s="30">
        <f t="shared" si="89"/>
        <v>0</v>
      </c>
      <c r="AD259" s="32">
        <f t="shared" si="90"/>
        <v>0</v>
      </c>
      <c r="AE259" s="130">
        <f t="shared" si="91"/>
        <v>0</v>
      </c>
      <c r="AF259" s="141">
        <f t="shared" si="92"/>
        <v>0</v>
      </c>
      <c r="AG259" s="48">
        <f t="shared" si="107"/>
        <v>0</v>
      </c>
      <c r="AH259" s="140">
        <f t="shared" si="108"/>
        <v>0</v>
      </c>
      <c r="AI259" s="173">
        <f t="shared" si="109"/>
        <v>0</v>
      </c>
      <c r="AJ259" s="170">
        <f t="shared" si="110"/>
        <v>0</v>
      </c>
      <c r="AK259" s="137">
        <f t="shared" si="93"/>
        <v>40.177213361724327</v>
      </c>
      <c r="AL259" s="8">
        <f t="shared" si="94"/>
        <v>0</v>
      </c>
    </row>
    <row r="260" spans="1:38" x14ac:dyDescent="0.2">
      <c r="A260" s="13" t="s">
        <v>25</v>
      </c>
      <c r="B260" s="270">
        <v>0.25000000000034101</v>
      </c>
      <c r="C260" s="271"/>
      <c r="D260" s="272"/>
      <c r="E260" s="249">
        <v>112.5</v>
      </c>
      <c r="F260" s="250"/>
      <c r="G260" s="251"/>
      <c r="H260" s="39">
        <v>0</v>
      </c>
      <c r="I260" s="44">
        <v>0</v>
      </c>
      <c r="J260" s="45">
        <v>21.78772</v>
      </c>
      <c r="K260" s="41">
        <f t="shared" si="95"/>
        <v>21.78772</v>
      </c>
      <c r="L260" s="116">
        <v>11765.684719999999</v>
      </c>
      <c r="M260" s="29">
        <f t="shared" si="84"/>
        <v>-21.78772</v>
      </c>
      <c r="N260" s="81">
        <f t="shared" si="85"/>
        <v>0</v>
      </c>
      <c r="O260" s="107">
        <f t="shared" si="96"/>
        <v>31</v>
      </c>
      <c r="P260" s="197">
        <f t="shared" si="97"/>
        <v>0.77158162506073513</v>
      </c>
      <c r="Q260" s="98">
        <f t="shared" si="98"/>
        <v>8.7908285703407397E-5</v>
      </c>
      <c r="R260" s="197">
        <f t="shared" si="99"/>
        <v>2.1880134819141439E-6</v>
      </c>
      <c r="S260" s="208">
        <f t="shared" si="100"/>
        <v>31.000087908285703</v>
      </c>
      <c r="T260" s="213">
        <f t="shared" si="86"/>
        <v>21.787807908285703</v>
      </c>
      <c r="U260" s="84">
        <f t="shared" si="101"/>
        <v>9.1769999999999996</v>
      </c>
      <c r="V260" s="199">
        <f t="shared" si="102"/>
        <v>0.22841305074781826</v>
      </c>
      <c r="W260" s="86">
        <f t="shared" si="103"/>
        <v>1.2600289295234163E-4</v>
      </c>
      <c r="X260" s="199">
        <f t="shared" si="104"/>
        <v>3.1361779647265034E-6</v>
      </c>
      <c r="Y260" s="216">
        <f t="shared" si="105"/>
        <v>9.1771260028929511</v>
      </c>
      <c r="Z260" s="98">
        <f t="shared" si="106"/>
        <v>40.177213911178654</v>
      </c>
      <c r="AA260" s="83">
        <f t="shared" si="87"/>
        <v>0</v>
      </c>
      <c r="AB260" s="51">
        <f t="shared" si="88"/>
        <v>-61.964933911178655</v>
      </c>
      <c r="AC260" s="30">
        <f t="shared" si="89"/>
        <v>0</v>
      </c>
      <c r="AD260" s="32">
        <f t="shared" si="90"/>
        <v>0</v>
      </c>
      <c r="AE260" s="130">
        <f t="shared" si="91"/>
        <v>0</v>
      </c>
      <c r="AF260" s="141">
        <f t="shared" si="92"/>
        <v>0</v>
      </c>
      <c r="AG260" s="48">
        <f t="shared" si="107"/>
        <v>0</v>
      </c>
      <c r="AH260" s="140">
        <f t="shared" si="108"/>
        <v>0</v>
      </c>
      <c r="AI260" s="173">
        <f t="shared" si="109"/>
        <v>0</v>
      </c>
      <c r="AJ260" s="170">
        <f t="shared" si="110"/>
        <v>0</v>
      </c>
      <c r="AK260" s="137">
        <f t="shared" si="93"/>
        <v>40.177213911178654</v>
      </c>
      <c r="AL260" s="8">
        <f t="shared" si="94"/>
        <v>0</v>
      </c>
    </row>
    <row r="261" spans="1:38" x14ac:dyDescent="0.2">
      <c r="A261" s="13" t="s">
        <v>25</v>
      </c>
      <c r="B261" s="270">
        <v>0.291666666666345</v>
      </c>
      <c r="C261" s="271"/>
      <c r="D261" s="272"/>
      <c r="E261" s="249">
        <v>112.5</v>
      </c>
      <c r="F261" s="250"/>
      <c r="G261" s="251"/>
      <c r="H261" s="39">
        <v>0</v>
      </c>
      <c r="I261" s="44">
        <v>0</v>
      </c>
      <c r="J261" s="45">
        <v>21.83023</v>
      </c>
      <c r="K261" s="41">
        <f t="shared" si="95"/>
        <v>21.83023</v>
      </c>
      <c r="L261" s="116">
        <v>11858.377840000001</v>
      </c>
      <c r="M261" s="29">
        <f t="shared" si="84"/>
        <v>-21.83023</v>
      </c>
      <c r="N261" s="81">
        <f t="shared" si="85"/>
        <v>0</v>
      </c>
      <c r="O261" s="107">
        <f t="shared" si="96"/>
        <v>31</v>
      </c>
      <c r="P261" s="197">
        <f t="shared" si="97"/>
        <v>0.77158160901464046</v>
      </c>
      <c r="Q261" s="98">
        <f t="shared" si="98"/>
        <v>8.825165589868517E-5</v>
      </c>
      <c r="R261" s="197">
        <f t="shared" si="99"/>
        <v>2.1965598276294801E-6</v>
      </c>
      <c r="S261" s="208">
        <f t="shared" si="100"/>
        <v>31.0000882516559</v>
      </c>
      <c r="T261" s="213">
        <f t="shared" si="86"/>
        <v>21.8303182516559</v>
      </c>
      <c r="U261" s="84">
        <f t="shared" si="101"/>
        <v>9.1769999999999996</v>
      </c>
      <c r="V261" s="199">
        <f t="shared" si="102"/>
        <v>0.22841304599765661</v>
      </c>
      <c r="W261" s="86">
        <f t="shared" si="103"/>
        <v>1.2649506286203065E-4</v>
      </c>
      <c r="X261" s="199">
        <f t="shared" si="104"/>
        <v>3.1484278753385063E-6</v>
      </c>
      <c r="Y261" s="216">
        <f t="shared" si="105"/>
        <v>9.1771264950628613</v>
      </c>
      <c r="Z261" s="98">
        <f t="shared" si="106"/>
        <v>40.177214746718761</v>
      </c>
      <c r="AA261" s="83">
        <f t="shared" si="87"/>
        <v>0</v>
      </c>
      <c r="AB261" s="51">
        <f t="shared" si="88"/>
        <v>-62.007444746718761</v>
      </c>
      <c r="AC261" s="30">
        <f t="shared" si="89"/>
        <v>0</v>
      </c>
      <c r="AD261" s="32">
        <f t="shared" si="90"/>
        <v>0</v>
      </c>
      <c r="AE261" s="130">
        <f t="shared" si="91"/>
        <v>0</v>
      </c>
      <c r="AF261" s="141">
        <f t="shared" si="92"/>
        <v>0</v>
      </c>
      <c r="AG261" s="48">
        <f t="shared" si="107"/>
        <v>0</v>
      </c>
      <c r="AH261" s="140">
        <f t="shared" si="108"/>
        <v>0</v>
      </c>
      <c r="AI261" s="173">
        <f t="shared" si="109"/>
        <v>0</v>
      </c>
      <c r="AJ261" s="170">
        <f t="shared" si="110"/>
        <v>0</v>
      </c>
      <c r="AK261" s="137">
        <f t="shared" si="93"/>
        <v>40.177214746718761</v>
      </c>
      <c r="AL261" s="8">
        <f t="shared" si="94"/>
        <v>0</v>
      </c>
    </row>
    <row r="262" spans="1:38" x14ac:dyDescent="0.2">
      <c r="A262" s="13" t="s">
        <v>25</v>
      </c>
      <c r="B262" s="270">
        <v>0.33333333333334297</v>
      </c>
      <c r="C262" s="271"/>
      <c r="D262" s="272"/>
      <c r="E262" s="249">
        <v>112.5</v>
      </c>
      <c r="F262" s="250"/>
      <c r="G262" s="251"/>
      <c r="H262" s="39">
        <v>0</v>
      </c>
      <c r="I262" s="44">
        <v>0</v>
      </c>
      <c r="J262" s="45">
        <v>21.652979999999999</v>
      </c>
      <c r="K262" s="41">
        <f t="shared" si="95"/>
        <v>21.652979999999999</v>
      </c>
      <c r="L262" s="116">
        <v>12053.804340000001</v>
      </c>
      <c r="M262" s="29">
        <f t="shared" si="84"/>
        <v>-21.652979999999999</v>
      </c>
      <c r="N262" s="81">
        <f t="shared" si="85"/>
        <v>0</v>
      </c>
      <c r="O262" s="107">
        <f t="shared" si="96"/>
        <v>31</v>
      </c>
      <c r="P262" s="197">
        <f t="shared" si="97"/>
        <v>0.77158167571387581</v>
      </c>
      <c r="Q262" s="98">
        <f t="shared" si="98"/>
        <v>8.6824359792666655E-5</v>
      </c>
      <c r="R262" s="197">
        <f t="shared" si="99"/>
        <v>2.1610350006971031E-6</v>
      </c>
      <c r="S262" s="208">
        <f t="shared" si="100"/>
        <v>31.000086824359794</v>
      </c>
      <c r="T262" s="213">
        <f t="shared" si="86"/>
        <v>21.653066824359794</v>
      </c>
      <c r="U262" s="84">
        <f t="shared" si="101"/>
        <v>9.1769999999999996</v>
      </c>
      <c r="V262" s="199">
        <f t="shared" si="102"/>
        <v>0.22841306574278186</v>
      </c>
      <c r="W262" s="86">
        <f t="shared" si="103"/>
        <v>1.2444924706609997E-4</v>
      </c>
      <c r="X262" s="199">
        <f t="shared" si="104"/>
        <v>3.0975083416965017E-6</v>
      </c>
      <c r="Y262" s="216">
        <f t="shared" si="105"/>
        <v>9.1771244492470654</v>
      </c>
      <c r="Z262" s="98">
        <f t="shared" si="106"/>
        <v>40.177211273606858</v>
      </c>
      <c r="AA262" s="83">
        <f t="shared" si="87"/>
        <v>0</v>
      </c>
      <c r="AB262" s="51">
        <f t="shared" si="88"/>
        <v>-61.830191273606857</v>
      </c>
      <c r="AC262" s="30">
        <f t="shared" si="89"/>
        <v>0</v>
      </c>
      <c r="AD262" s="32">
        <f t="shared" si="90"/>
        <v>0</v>
      </c>
      <c r="AE262" s="130">
        <f t="shared" si="91"/>
        <v>0</v>
      </c>
      <c r="AF262" s="141">
        <f t="shared" si="92"/>
        <v>0</v>
      </c>
      <c r="AG262" s="48">
        <f t="shared" si="107"/>
        <v>0</v>
      </c>
      <c r="AH262" s="140">
        <f t="shared" si="108"/>
        <v>0</v>
      </c>
      <c r="AI262" s="173">
        <f t="shared" si="109"/>
        <v>0</v>
      </c>
      <c r="AJ262" s="170">
        <f t="shared" si="110"/>
        <v>0</v>
      </c>
      <c r="AK262" s="137">
        <f t="shared" si="93"/>
        <v>40.177211273606858</v>
      </c>
      <c r="AL262" s="8">
        <f t="shared" si="94"/>
        <v>0</v>
      </c>
    </row>
    <row r="263" spans="1:38" x14ac:dyDescent="0.2">
      <c r="A263" s="13" t="s">
        <v>25</v>
      </c>
      <c r="B263" s="270">
        <v>0.37500000000034101</v>
      </c>
      <c r="C263" s="271"/>
      <c r="D263" s="272"/>
      <c r="E263" s="249">
        <v>112.5</v>
      </c>
      <c r="F263" s="250"/>
      <c r="G263" s="251"/>
      <c r="H263" s="39">
        <v>0</v>
      </c>
      <c r="I263" s="44">
        <v>0</v>
      </c>
      <c r="J263" s="45">
        <v>21.31101</v>
      </c>
      <c r="K263" s="41">
        <f t="shared" si="95"/>
        <v>21.31101</v>
      </c>
      <c r="L263" s="116">
        <v>12998.554459999999</v>
      </c>
      <c r="M263" s="29">
        <f t="shared" si="84"/>
        <v>-21.31101</v>
      </c>
      <c r="N263" s="81">
        <f t="shared" si="85"/>
        <v>0</v>
      </c>
      <c r="O263" s="107">
        <f t="shared" si="96"/>
        <v>31</v>
      </c>
      <c r="P263" s="197">
        <f t="shared" si="97"/>
        <v>0.77158180286075395</v>
      </c>
      <c r="Q263" s="98">
        <f t="shared" si="98"/>
        <v>8.4103545781499968E-5</v>
      </c>
      <c r="R263" s="197">
        <f t="shared" si="99"/>
        <v>2.0933150155184421E-6</v>
      </c>
      <c r="S263" s="208">
        <f t="shared" si="100"/>
        <v>31.000084103545781</v>
      </c>
      <c r="T263" s="213">
        <f t="shared" si="86"/>
        <v>21.311094103545781</v>
      </c>
      <c r="U263" s="84">
        <f t="shared" si="101"/>
        <v>9.1769999999999996</v>
      </c>
      <c r="V263" s="199">
        <f t="shared" si="102"/>
        <v>0.22841310338235932</v>
      </c>
      <c r="W263" s="86">
        <f t="shared" si="103"/>
        <v>1.2054936710665367E-4</v>
      </c>
      <c r="X263" s="199">
        <f t="shared" si="104"/>
        <v>3.0004418711572488E-6</v>
      </c>
      <c r="Y263" s="216">
        <f t="shared" si="105"/>
        <v>9.1771205493671069</v>
      </c>
      <c r="Z263" s="98">
        <f t="shared" si="106"/>
        <v>40.177204652912891</v>
      </c>
      <c r="AA263" s="83">
        <f t="shared" si="87"/>
        <v>0</v>
      </c>
      <c r="AB263" s="51">
        <f t="shared" si="88"/>
        <v>-61.488214652912887</v>
      </c>
      <c r="AC263" s="30">
        <f t="shared" si="89"/>
        <v>0</v>
      </c>
      <c r="AD263" s="32">
        <f t="shared" si="90"/>
        <v>0</v>
      </c>
      <c r="AE263" s="130">
        <f t="shared" si="91"/>
        <v>0</v>
      </c>
      <c r="AF263" s="141">
        <f t="shared" si="92"/>
        <v>0</v>
      </c>
      <c r="AG263" s="48">
        <f t="shared" si="107"/>
        <v>0</v>
      </c>
      <c r="AH263" s="140">
        <f t="shared" si="108"/>
        <v>0</v>
      </c>
      <c r="AI263" s="173">
        <f t="shared" si="109"/>
        <v>0</v>
      </c>
      <c r="AJ263" s="170">
        <f t="shared" si="110"/>
        <v>0</v>
      </c>
      <c r="AK263" s="137">
        <f t="shared" si="93"/>
        <v>40.177204652912891</v>
      </c>
      <c r="AL263" s="8">
        <f t="shared" si="94"/>
        <v>0</v>
      </c>
    </row>
    <row r="264" spans="1:38" x14ac:dyDescent="0.2">
      <c r="A264" s="13" t="s">
        <v>25</v>
      </c>
      <c r="B264" s="270">
        <v>0.416666666666345</v>
      </c>
      <c r="C264" s="271"/>
      <c r="D264" s="272"/>
      <c r="E264" s="249">
        <v>112.5</v>
      </c>
      <c r="F264" s="250"/>
      <c r="G264" s="251"/>
      <c r="H264" s="39">
        <v>0</v>
      </c>
      <c r="I264" s="44">
        <v>0</v>
      </c>
      <c r="J264" s="45">
        <v>20.532489999999999</v>
      </c>
      <c r="K264" s="41">
        <f t="shared" si="95"/>
        <v>20.532489999999999</v>
      </c>
      <c r="L264" s="116">
        <v>13584.1702</v>
      </c>
      <c r="M264" s="29">
        <f t="shared" si="84"/>
        <v>-20.532489999999999</v>
      </c>
      <c r="N264" s="81">
        <f t="shared" si="85"/>
        <v>0</v>
      </c>
      <c r="O264" s="107">
        <f t="shared" si="96"/>
        <v>31</v>
      </c>
      <c r="P264" s="197">
        <f t="shared" si="97"/>
        <v>0.77158208477110035</v>
      </c>
      <c r="Q264" s="98">
        <f t="shared" si="98"/>
        <v>7.807095288890739E-5</v>
      </c>
      <c r="R264" s="197">
        <f t="shared" si="99"/>
        <v>1.9431660835512751E-6</v>
      </c>
      <c r="S264" s="208">
        <f t="shared" si="100"/>
        <v>31.000078070952888</v>
      </c>
      <c r="T264" s="213">
        <f t="shared" si="86"/>
        <v>20.532568070952887</v>
      </c>
      <c r="U264" s="84">
        <f t="shared" si="101"/>
        <v>9.1769999999999996</v>
      </c>
      <c r="V264" s="199">
        <f t="shared" si="102"/>
        <v>0.22841318683691575</v>
      </c>
      <c r="W264" s="86">
        <f t="shared" si="103"/>
        <v>1.119025501129475E-4</v>
      </c>
      <c r="X264" s="199">
        <f t="shared" si="104"/>
        <v>2.7852259002371154E-6</v>
      </c>
      <c r="Y264" s="216">
        <f t="shared" si="105"/>
        <v>9.1771119025501129</v>
      </c>
      <c r="Z264" s="98">
        <f t="shared" si="106"/>
        <v>40.177189973503005</v>
      </c>
      <c r="AA264" s="83">
        <f t="shared" si="87"/>
        <v>0</v>
      </c>
      <c r="AB264" s="51">
        <f t="shared" si="88"/>
        <v>-60.709679973503</v>
      </c>
      <c r="AC264" s="30">
        <f t="shared" si="89"/>
        <v>0</v>
      </c>
      <c r="AD264" s="32">
        <f t="shared" si="90"/>
        <v>0</v>
      </c>
      <c r="AE264" s="130">
        <f t="shared" si="91"/>
        <v>0</v>
      </c>
      <c r="AF264" s="141">
        <f t="shared" si="92"/>
        <v>0</v>
      </c>
      <c r="AG264" s="48">
        <f t="shared" si="107"/>
        <v>0</v>
      </c>
      <c r="AH264" s="140">
        <f t="shared" si="108"/>
        <v>0</v>
      </c>
      <c r="AI264" s="173">
        <f t="shared" si="109"/>
        <v>0</v>
      </c>
      <c r="AJ264" s="170">
        <f t="shared" si="110"/>
        <v>0</v>
      </c>
      <c r="AK264" s="137">
        <f t="shared" si="93"/>
        <v>40.177189973503005</v>
      </c>
      <c r="AL264" s="8">
        <f t="shared" si="94"/>
        <v>0</v>
      </c>
    </row>
    <row r="265" spans="1:38" x14ac:dyDescent="0.2">
      <c r="A265" s="13" t="s">
        <v>25</v>
      </c>
      <c r="B265" s="270">
        <v>0.45833333333334297</v>
      </c>
      <c r="C265" s="271"/>
      <c r="D265" s="272"/>
      <c r="E265" s="249">
        <v>112.5</v>
      </c>
      <c r="F265" s="250"/>
      <c r="G265" s="251"/>
      <c r="H265" s="39">
        <v>0</v>
      </c>
      <c r="I265" s="44">
        <v>0</v>
      </c>
      <c r="J265" s="45">
        <v>20.89856</v>
      </c>
      <c r="K265" s="41">
        <f t="shared" si="95"/>
        <v>20.89856</v>
      </c>
      <c r="L265" s="116">
        <v>13754.078939999999</v>
      </c>
      <c r="M265" s="29">
        <f t="shared" si="84"/>
        <v>-20.89856</v>
      </c>
      <c r="N265" s="81">
        <f t="shared" si="85"/>
        <v>0</v>
      </c>
      <c r="O265" s="107">
        <f t="shared" si="96"/>
        <v>31</v>
      </c>
      <c r="P265" s="197">
        <f t="shared" si="97"/>
        <v>0.77158195351987358</v>
      </c>
      <c r="Q265" s="98">
        <f t="shared" si="98"/>
        <v>8.0879594458074057E-5</v>
      </c>
      <c r="R265" s="197">
        <f t="shared" si="99"/>
        <v>2.0130721126405135E-6</v>
      </c>
      <c r="S265" s="208">
        <f t="shared" si="100"/>
        <v>31.000080879594456</v>
      </c>
      <c r="T265" s="213">
        <f t="shared" si="86"/>
        <v>20.898640879594456</v>
      </c>
      <c r="U265" s="84">
        <f t="shared" si="101"/>
        <v>9.1769999999999996</v>
      </c>
      <c r="V265" s="199">
        <f t="shared" si="102"/>
        <v>0.22841314798231868</v>
      </c>
      <c r="W265" s="86">
        <f t="shared" si="103"/>
        <v>1.1592831602724091E-4</v>
      </c>
      <c r="X265" s="199">
        <f t="shared" si="104"/>
        <v>2.8854256951150907E-6</v>
      </c>
      <c r="Y265" s="216">
        <f t="shared" si="105"/>
        <v>9.1771159283160273</v>
      </c>
      <c r="Z265" s="98">
        <f t="shared" si="106"/>
        <v>40.177196807910484</v>
      </c>
      <c r="AA265" s="83">
        <f t="shared" si="87"/>
        <v>0</v>
      </c>
      <c r="AB265" s="51">
        <f t="shared" si="88"/>
        <v>-61.07575680791048</v>
      </c>
      <c r="AC265" s="30">
        <f t="shared" si="89"/>
        <v>0</v>
      </c>
      <c r="AD265" s="32">
        <f t="shared" si="90"/>
        <v>0</v>
      </c>
      <c r="AE265" s="130">
        <f t="shared" si="91"/>
        <v>0</v>
      </c>
      <c r="AF265" s="141">
        <f t="shared" si="92"/>
        <v>0</v>
      </c>
      <c r="AG265" s="48">
        <f t="shared" si="107"/>
        <v>0</v>
      </c>
      <c r="AH265" s="140">
        <f t="shared" si="108"/>
        <v>0</v>
      </c>
      <c r="AI265" s="173">
        <f t="shared" si="109"/>
        <v>0</v>
      </c>
      <c r="AJ265" s="170">
        <f t="shared" si="110"/>
        <v>0</v>
      </c>
      <c r="AK265" s="137">
        <f t="shared" si="93"/>
        <v>40.177196807910484</v>
      </c>
      <c r="AL265" s="8">
        <f t="shared" si="94"/>
        <v>0</v>
      </c>
    </row>
    <row r="266" spans="1:38" x14ac:dyDescent="0.2">
      <c r="A266" s="13" t="s">
        <v>25</v>
      </c>
      <c r="B266" s="270">
        <v>0.50000000000034095</v>
      </c>
      <c r="C266" s="271"/>
      <c r="D266" s="272"/>
      <c r="E266" s="249">
        <v>112.5</v>
      </c>
      <c r="F266" s="250"/>
      <c r="G266" s="251"/>
      <c r="H266" s="39">
        <v>0</v>
      </c>
      <c r="I266" s="44">
        <v>0</v>
      </c>
      <c r="J266" s="45">
        <v>22.676259999999999</v>
      </c>
      <c r="K266" s="41">
        <f t="shared" si="95"/>
        <v>22.676259999999999</v>
      </c>
      <c r="L266" s="116">
        <v>13430.17828</v>
      </c>
      <c r="M266" s="29">
        <f t="shared" si="84"/>
        <v>-22.676259999999999</v>
      </c>
      <c r="N266" s="81">
        <f t="shared" si="85"/>
        <v>0</v>
      </c>
      <c r="O266" s="107">
        <f t="shared" si="96"/>
        <v>31</v>
      </c>
      <c r="P266" s="197">
        <f t="shared" si="97"/>
        <v>0.77158128316145214</v>
      </c>
      <c r="Q266" s="98">
        <f t="shared" si="98"/>
        <v>9.5224586590296283E-5</v>
      </c>
      <c r="R266" s="197">
        <f t="shared" si="99"/>
        <v>2.37011318418902E-6</v>
      </c>
      <c r="S266" s="208">
        <f t="shared" si="100"/>
        <v>31.000095224586591</v>
      </c>
      <c r="T266" s="213">
        <f t="shared" si="86"/>
        <v>22.67635522458659</v>
      </c>
      <c r="U266" s="84">
        <f t="shared" si="101"/>
        <v>9.1769999999999996</v>
      </c>
      <c r="V266" s="199">
        <f t="shared" si="102"/>
        <v>0.22841294953460148</v>
      </c>
      <c r="W266" s="86">
        <f t="shared" si="103"/>
        <v>1.3648972043012547E-4</v>
      </c>
      <c r="X266" s="199">
        <f t="shared" si="104"/>
        <v>3.3971907621878736E-6</v>
      </c>
      <c r="Y266" s="216">
        <f t="shared" si="105"/>
        <v>9.1771364897204304</v>
      </c>
      <c r="Z266" s="98">
        <f t="shared" si="106"/>
        <v>40.17723171430702</v>
      </c>
      <c r="AA266" s="83">
        <f t="shared" si="87"/>
        <v>0</v>
      </c>
      <c r="AB266" s="51">
        <f t="shared" si="88"/>
        <v>-62.853491714307019</v>
      </c>
      <c r="AC266" s="30">
        <f t="shared" si="89"/>
        <v>0</v>
      </c>
      <c r="AD266" s="32">
        <f t="shared" si="90"/>
        <v>0</v>
      </c>
      <c r="AE266" s="130">
        <f t="shared" si="91"/>
        <v>0</v>
      </c>
      <c r="AF266" s="141">
        <f t="shared" si="92"/>
        <v>0</v>
      </c>
      <c r="AG266" s="48">
        <f t="shared" si="107"/>
        <v>0</v>
      </c>
      <c r="AH266" s="140">
        <f t="shared" si="108"/>
        <v>0</v>
      </c>
      <c r="AI266" s="173">
        <f t="shared" si="109"/>
        <v>0</v>
      </c>
      <c r="AJ266" s="170">
        <f t="shared" si="110"/>
        <v>0</v>
      </c>
      <c r="AK266" s="137">
        <f t="shared" si="93"/>
        <v>40.17723171430702</v>
      </c>
      <c r="AL266" s="8">
        <f t="shared" si="94"/>
        <v>0</v>
      </c>
    </row>
    <row r="267" spans="1:38" x14ac:dyDescent="0.2">
      <c r="A267" s="13" t="s">
        <v>25</v>
      </c>
      <c r="B267" s="270">
        <v>0.541666666666345</v>
      </c>
      <c r="C267" s="271"/>
      <c r="D267" s="272"/>
      <c r="E267" s="249">
        <v>112.5</v>
      </c>
      <c r="F267" s="250"/>
      <c r="G267" s="251"/>
      <c r="H267" s="39">
        <v>0</v>
      </c>
      <c r="I267" s="44">
        <v>0</v>
      </c>
      <c r="J267" s="45">
        <v>23.06138</v>
      </c>
      <c r="K267" s="41">
        <f t="shared" si="95"/>
        <v>23.06138</v>
      </c>
      <c r="L267" s="116">
        <v>13068.550660000001</v>
      </c>
      <c r="M267" s="29">
        <f t="shared" si="84"/>
        <v>-23.06138</v>
      </c>
      <c r="N267" s="81">
        <f t="shared" si="85"/>
        <v>0</v>
      </c>
      <c r="O267" s="107">
        <f t="shared" si="96"/>
        <v>31</v>
      </c>
      <c r="P267" s="197">
        <f t="shared" si="97"/>
        <v>0.77158113072721946</v>
      </c>
      <c r="Q267" s="98">
        <f t="shared" si="98"/>
        <v>9.848652731562963E-5</v>
      </c>
      <c r="R267" s="197">
        <f t="shared" si="99"/>
        <v>2.4513014873416352E-6</v>
      </c>
      <c r="S267" s="208">
        <f t="shared" si="100"/>
        <v>31.000098486527314</v>
      </c>
      <c r="T267" s="213">
        <f t="shared" si="86"/>
        <v>23.061478486527314</v>
      </c>
      <c r="U267" s="84">
        <f t="shared" si="101"/>
        <v>9.1769999999999996</v>
      </c>
      <c r="V267" s="199">
        <f t="shared" si="102"/>
        <v>0.22841290440915135</v>
      </c>
      <c r="W267" s="86">
        <f t="shared" si="103"/>
        <v>1.411652282057788E-4</v>
      </c>
      <c r="X267" s="199">
        <f t="shared" si="104"/>
        <v>3.5135621418832507E-6</v>
      </c>
      <c r="Y267" s="216">
        <f t="shared" si="105"/>
        <v>9.1771411652282051</v>
      </c>
      <c r="Z267" s="98">
        <f t="shared" si="106"/>
        <v>40.177239651755521</v>
      </c>
      <c r="AA267" s="83">
        <f t="shared" si="87"/>
        <v>0</v>
      </c>
      <c r="AB267" s="51">
        <f t="shared" si="88"/>
        <v>-63.238619651755521</v>
      </c>
      <c r="AC267" s="30">
        <f t="shared" si="89"/>
        <v>0</v>
      </c>
      <c r="AD267" s="32">
        <f t="shared" si="90"/>
        <v>0</v>
      </c>
      <c r="AE267" s="130">
        <f t="shared" si="91"/>
        <v>0</v>
      </c>
      <c r="AF267" s="141">
        <f t="shared" si="92"/>
        <v>0</v>
      </c>
      <c r="AG267" s="48">
        <f t="shared" si="107"/>
        <v>0</v>
      </c>
      <c r="AH267" s="140">
        <f t="shared" si="108"/>
        <v>0</v>
      </c>
      <c r="AI267" s="173">
        <f t="shared" si="109"/>
        <v>0</v>
      </c>
      <c r="AJ267" s="170">
        <f t="shared" si="110"/>
        <v>0</v>
      </c>
      <c r="AK267" s="137">
        <f t="shared" si="93"/>
        <v>40.177239651755521</v>
      </c>
      <c r="AL267" s="8">
        <f t="shared" si="94"/>
        <v>0</v>
      </c>
    </row>
    <row r="268" spans="1:38" x14ac:dyDescent="0.2">
      <c r="A268" s="13" t="s">
        <v>25</v>
      </c>
      <c r="B268" s="270">
        <v>0.58333333333334303</v>
      </c>
      <c r="C268" s="271"/>
      <c r="D268" s="272"/>
      <c r="E268" s="249">
        <v>112.5</v>
      </c>
      <c r="F268" s="250"/>
      <c r="G268" s="251"/>
      <c r="H268" s="39">
        <v>0</v>
      </c>
      <c r="I268" s="44">
        <v>0</v>
      </c>
      <c r="J268" s="45">
        <v>23.272490000000001</v>
      </c>
      <c r="K268" s="41">
        <f t="shared" si="95"/>
        <v>23.272490000000001</v>
      </c>
      <c r="L268" s="116">
        <v>13187.328099999999</v>
      </c>
      <c r="M268" s="29">
        <f t="shared" si="84"/>
        <v>-23.272490000000001</v>
      </c>
      <c r="N268" s="81">
        <f t="shared" si="85"/>
        <v>0</v>
      </c>
      <c r="O268" s="107">
        <f t="shared" si="96"/>
        <v>31</v>
      </c>
      <c r="P268" s="197">
        <f t="shared" si="97"/>
        <v>0.77158104607858136</v>
      </c>
      <c r="Q268" s="98">
        <f t="shared" si="98"/>
        <v>1.0029792422224074E-4</v>
      </c>
      <c r="R268" s="197">
        <f t="shared" si="99"/>
        <v>2.4963863642227998E-6</v>
      </c>
      <c r="S268" s="208">
        <f t="shared" si="100"/>
        <v>31.000100297924224</v>
      </c>
      <c r="T268" s="213">
        <f t="shared" si="86"/>
        <v>23.272590297924225</v>
      </c>
      <c r="U268" s="84">
        <f t="shared" si="101"/>
        <v>9.1769999999999996</v>
      </c>
      <c r="V268" s="199">
        <f t="shared" si="102"/>
        <v>0.2284128793504239</v>
      </c>
      <c r="W268" s="86">
        <f t="shared" si="103"/>
        <v>1.4376159718843567E-4</v>
      </c>
      <c r="X268" s="199">
        <f t="shared" si="104"/>
        <v>3.5781846304703496E-6</v>
      </c>
      <c r="Y268" s="216">
        <f t="shared" si="105"/>
        <v>9.177143761597188</v>
      </c>
      <c r="Z268" s="98">
        <f t="shared" si="106"/>
        <v>40.177244059521414</v>
      </c>
      <c r="AA268" s="83">
        <f t="shared" si="87"/>
        <v>0</v>
      </c>
      <c r="AB268" s="51">
        <f t="shared" si="88"/>
        <v>-63.449734059521418</v>
      </c>
      <c r="AC268" s="30">
        <f t="shared" si="89"/>
        <v>0</v>
      </c>
      <c r="AD268" s="32">
        <f t="shared" si="90"/>
        <v>0</v>
      </c>
      <c r="AE268" s="130">
        <f t="shared" si="91"/>
        <v>0</v>
      </c>
      <c r="AF268" s="141">
        <f t="shared" si="92"/>
        <v>0</v>
      </c>
      <c r="AG268" s="48">
        <f t="shared" si="107"/>
        <v>0</v>
      </c>
      <c r="AH268" s="140">
        <f t="shared" si="108"/>
        <v>0</v>
      </c>
      <c r="AI268" s="173">
        <f t="shared" si="109"/>
        <v>0</v>
      </c>
      <c r="AJ268" s="170">
        <f t="shared" si="110"/>
        <v>0</v>
      </c>
      <c r="AK268" s="137">
        <f t="shared" si="93"/>
        <v>40.177244059521414</v>
      </c>
      <c r="AL268" s="8">
        <f t="shared" si="94"/>
        <v>0</v>
      </c>
    </row>
    <row r="269" spans="1:38" x14ac:dyDescent="0.2">
      <c r="A269" s="13" t="s">
        <v>25</v>
      </c>
      <c r="B269" s="270">
        <v>0.62500000000034095</v>
      </c>
      <c r="C269" s="271"/>
      <c r="D269" s="272"/>
      <c r="E269" s="249">
        <v>112.5</v>
      </c>
      <c r="F269" s="250"/>
      <c r="G269" s="251"/>
      <c r="H269" s="39">
        <v>0</v>
      </c>
      <c r="I269" s="44">
        <v>0</v>
      </c>
      <c r="J269" s="45">
        <v>23.085629999999998</v>
      </c>
      <c r="K269" s="41">
        <f t="shared" si="95"/>
        <v>23.085629999999998</v>
      </c>
      <c r="L269" s="116">
        <v>13183.28462</v>
      </c>
      <c r="M269" s="29">
        <f t="shared" si="84"/>
        <v>-23.085629999999998</v>
      </c>
      <c r="N269" s="81">
        <f t="shared" si="85"/>
        <v>0</v>
      </c>
      <c r="O269" s="107">
        <f t="shared" si="96"/>
        <v>31</v>
      </c>
      <c r="P269" s="197">
        <f t="shared" si="97"/>
        <v>0.7715811210429262</v>
      </c>
      <c r="Q269" s="98">
        <f t="shared" si="98"/>
        <v>9.8693761573499954E-5</v>
      </c>
      <c r="R269" s="197">
        <f t="shared" si="99"/>
        <v>2.4564594578975601E-6</v>
      </c>
      <c r="S269" s="208">
        <f t="shared" si="100"/>
        <v>31.000098693761572</v>
      </c>
      <c r="T269" s="213">
        <f t="shared" si="86"/>
        <v>23.08572869376157</v>
      </c>
      <c r="U269" s="84">
        <f t="shared" si="101"/>
        <v>9.1769999999999996</v>
      </c>
      <c r="V269" s="199">
        <f t="shared" si="102"/>
        <v>0.22841290154228816</v>
      </c>
      <c r="W269" s="86">
        <f t="shared" si="103"/>
        <v>1.4146226778299101E-4</v>
      </c>
      <c r="X269" s="199">
        <f t="shared" si="104"/>
        <v>3.5209553277830588E-6</v>
      </c>
      <c r="Y269" s="216">
        <f t="shared" si="105"/>
        <v>9.177141462267782</v>
      </c>
      <c r="Z269" s="98">
        <f t="shared" si="106"/>
        <v>40.177240156029356</v>
      </c>
      <c r="AA269" s="83">
        <f t="shared" si="87"/>
        <v>0</v>
      </c>
      <c r="AB269" s="51">
        <f t="shared" si="88"/>
        <v>-63.262870156029351</v>
      </c>
      <c r="AC269" s="30">
        <f t="shared" si="89"/>
        <v>0</v>
      </c>
      <c r="AD269" s="32">
        <f t="shared" si="90"/>
        <v>0</v>
      </c>
      <c r="AE269" s="130">
        <f t="shared" si="91"/>
        <v>0</v>
      </c>
      <c r="AF269" s="141">
        <f t="shared" si="92"/>
        <v>0</v>
      </c>
      <c r="AG269" s="48">
        <f t="shared" si="107"/>
        <v>0</v>
      </c>
      <c r="AH269" s="140">
        <f t="shared" si="108"/>
        <v>0</v>
      </c>
      <c r="AI269" s="173">
        <f t="shared" si="109"/>
        <v>0</v>
      </c>
      <c r="AJ269" s="170">
        <f t="shared" si="110"/>
        <v>0</v>
      </c>
      <c r="AK269" s="137">
        <f t="shared" si="93"/>
        <v>40.177240156029356</v>
      </c>
      <c r="AL269" s="8">
        <f t="shared" si="94"/>
        <v>0</v>
      </c>
    </row>
    <row r="270" spans="1:38" x14ac:dyDescent="0.2">
      <c r="A270" s="13" t="s">
        <v>25</v>
      </c>
      <c r="B270" s="270">
        <v>0.666666666666345</v>
      </c>
      <c r="C270" s="271"/>
      <c r="D270" s="272"/>
      <c r="E270" s="249">
        <v>112.5</v>
      </c>
      <c r="F270" s="250"/>
      <c r="G270" s="251"/>
      <c r="H270" s="39">
        <v>0</v>
      </c>
      <c r="I270" s="44">
        <v>0</v>
      </c>
      <c r="J270" s="45">
        <v>23.135629999999999</v>
      </c>
      <c r="K270" s="41">
        <f t="shared" si="95"/>
        <v>23.135629999999999</v>
      </c>
      <c r="L270" s="116">
        <v>13168.15364</v>
      </c>
      <c r="M270" s="29">
        <f t="shared" ref="M270:M333" si="111">H270-K270</f>
        <v>-23.135629999999999</v>
      </c>
      <c r="N270" s="81">
        <f t="shared" ref="N270:N333" si="112">IF(H270=0,0,M270/H270)</f>
        <v>0</v>
      </c>
      <c r="O270" s="107">
        <f t="shared" si="96"/>
        <v>31</v>
      </c>
      <c r="P270" s="197">
        <f t="shared" si="97"/>
        <v>0.77158110104318411</v>
      </c>
      <c r="Q270" s="98">
        <f t="shared" si="98"/>
        <v>9.9121736203129602E-5</v>
      </c>
      <c r="R270" s="197">
        <f t="shared" si="99"/>
        <v>2.4671115599007346E-6</v>
      </c>
      <c r="S270" s="208">
        <f t="shared" si="100"/>
        <v>31.000099121736202</v>
      </c>
      <c r="T270" s="213">
        <f t="shared" ref="T270:T333" si="113">K270+Q270</f>
        <v>23.135729121736201</v>
      </c>
      <c r="U270" s="84">
        <f t="shared" si="101"/>
        <v>9.1769999999999996</v>
      </c>
      <c r="V270" s="199">
        <f t="shared" si="102"/>
        <v>0.22841289562171935</v>
      </c>
      <c r="W270" s="86">
        <f t="shared" si="103"/>
        <v>1.4207570596146393E-4</v>
      </c>
      <c r="X270" s="199">
        <f t="shared" si="104"/>
        <v>3.536223536684968E-6</v>
      </c>
      <c r="Y270" s="216">
        <f t="shared" si="105"/>
        <v>9.1771420757059605</v>
      </c>
      <c r="Z270" s="98">
        <f t="shared" si="106"/>
        <v>40.177241197442164</v>
      </c>
      <c r="AA270" s="83">
        <f t="shared" ref="AA270:AA333" si="114">IF(H270=0,0,Z270/H270)</f>
        <v>0</v>
      </c>
      <c r="AB270" s="51">
        <f t="shared" ref="AB270:AB333" si="115">M270-Z270</f>
        <v>-63.312871197442163</v>
      </c>
      <c r="AC270" s="30">
        <f t="shared" ref="AC270:AC333" si="116">IF(H270=0,0,AB270/H270)</f>
        <v>0</v>
      </c>
      <c r="AD270" s="32">
        <f t="shared" ref="AD270:AD333" si="117">IF(H270=0,0,$C$10*(H270/H270))</f>
        <v>0</v>
      </c>
      <c r="AE270" s="130">
        <f t="shared" ref="AE270:AE333" si="118">IF(H270=0,0,$D$10*(I270/H270))</f>
        <v>0</v>
      </c>
      <c r="AF270" s="141">
        <f t="shared" ref="AF270:AF333" si="119">H270*AH270/100</f>
        <v>0</v>
      </c>
      <c r="AG270" s="48">
        <f t="shared" si="107"/>
        <v>0</v>
      </c>
      <c r="AH270" s="140">
        <f t="shared" si="108"/>
        <v>0</v>
      </c>
      <c r="AI270" s="173">
        <f t="shared" si="109"/>
        <v>0</v>
      </c>
      <c r="AJ270" s="170">
        <f t="shared" si="110"/>
        <v>0</v>
      </c>
      <c r="AK270" s="137">
        <f t="shared" ref="AK270:AK333" si="120">Z270+AF270</f>
        <v>40.177241197442164</v>
      </c>
      <c r="AL270" s="8">
        <f t="shared" ref="AL270:AL333" si="121">IF(H270=0,0,AK270/H270)</f>
        <v>0</v>
      </c>
    </row>
    <row r="271" spans="1:38" x14ac:dyDescent="0.2">
      <c r="A271" s="13" t="s">
        <v>25</v>
      </c>
      <c r="B271" s="270">
        <v>0.70833333333334303</v>
      </c>
      <c r="C271" s="271"/>
      <c r="D271" s="272"/>
      <c r="E271" s="249">
        <v>112.5</v>
      </c>
      <c r="F271" s="250"/>
      <c r="G271" s="251"/>
      <c r="H271" s="39">
        <v>0</v>
      </c>
      <c r="I271" s="44">
        <v>0</v>
      </c>
      <c r="J271" s="45">
        <v>23.1203</v>
      </c>
      <c r="K271" s="41">
        <f t="shared" ref="K271:K334" si="122">I271+J271</f>
        <v>23.1203</v>
      </c>
      <c r="L271" s="116">
        <v>12959.34856</v>
      </c>
      <c r="M271" s="29">
        <f t="shared" si="111"/>
        <v>-23.1203</v>
      </c>
      <c r="N271" s="81">
        <f t="shared" si="112"/>
        <v>0</v>
      </c>
      <c r="O271" s="107">
        <f t="shared" ref="O271:O334" si="123">$G$8</f>
        <v>31</v>
      </c>
      <c r="P271" s="197">
        <f t="shared" ref="P271:P334" si="124">O271/Z271</f>
        <v>0.77158110717970452</v>
      </c>
      <c r="Q271" s="98">
        <f t="shared" ref="Q271:Q334" si="125">((K271^2+(K271*TAN(ACOS($G$4)))^2)/E271^2)*$G$6/1000</f>
        <v>9.899042075740739E-5</v>
      </c>
      <c r="R271" s="197">
        <f t="shared" ref="R271:R334" si="126">Q271/Z271</f>
        <v>2.4638431757479094E-6</v>
      </c>
      <c r="S271" s="208">
        <f t="shared" ref="S271:S334" si="127">O271+Q271</f>
        <v>31.000098990420756</v>
      </c>
      <c r="T271" s="213">
        <f t="shared" si="113"/>
        <v>23.120398990420757</v>
      </c>
      <c r="U271" s="84">
        <f t="shared" ref="U271:U334" si="128">$G$9</f>
        <v>9.1769999999999996</v>
      </c>
      <c r="V271" s="199">
        <f t="shared" ref="V271:V334" si="129">U271/Z271</f>
        <v>0.22841289743832735</v>
      </c>
      <c r="W271" s="86">
        <f t="shared" ref="W271:W334" si="130">((T271^2+(T271*TAN(ACOS($G$4)))^2)/E271^2)*$G$7/1000</f>
        <v>1.4188748473752285E-4</v>
      </c>
      <c r="X271" s="199">
        <f t="shared" ref="X271:X334" si="131">W271/Z271</f>
        <v>3.5315387925393966E-6</v>
      </c>
      <c r="Y271" s="216">
        <f t="shared" ref="Y271:Y334" si="132">W271+U271</f>
        <v>9.177141887484737</v>
      </c>
      <c r="Z271" s="98">
        <f t="shared" ref="Z271:Z334" si="133">S271+Y271</f>
        <v>40.17724087790549</v>
      </c>
      <c r="AA271" s="83">
        <f t="shared" si="114"/>
        <v>0</v>
      </c>
      <c r="AB271" s="51">
        <f t="shared" si="115"/>
        <v>-63.29754087790549</v>
      </c>
      <c r="AC271" s="30">
        <f t="shared" si="116"/>
        <v>0</v>
      </c>
      <c r="AD271" s="32">
        <f t="shared" si="117"/>
        <v>0</v>
      </c>
      <c r="AE271" s="130">
        <f t="shared" si="118"/>
        <v>0</v>
      </c>
      <c r="AF271" s="141">
        <f t="shared" si="119"/>
        <v>0</v>
      </c>
      <c r="AG271" s="48">
        <f t="shared" ref="AG271:AG334" si="134">AF271*-1</f>
        <v>0</v>
      </c>
      <c r="AH271" s="140">
        <f t="shared" ref="AH271:AH334" si="135">SQRT(AD271^2+AE271^2)</f>
        <v>0</v>
      </c>
      <c r="AI271" s="173">
        <f t="shared" ref="AI271:AI334" si="136">-AJ271</f>
        <v>0</v>
      </c>
      <c r="AJ271" s="170">
        <f t="shared" ref="AJ271:AJ334" si="137">(AH271*-1)/100</f>
        <v>0</v>
      </c>
      <c r="AK271" s="137">
        <f t="shared" si="120"/>
        <v>40.17724087790549</v>
      </c>
      <c r="AL271" s="8">
        <f t="shared" si="121"/>
        <v>0</v>
      </c>
    </row>
    <row r="272" spans="1:38" x14ac:dyDescent="0.2">
      <c r="A272" s="13" t="s">
        <v>25</v>
      </c>
      <c r="B272" s="270">
        <v>0.75000000000034095</v>
      </c>
      <c r="C272" s="271"/>
      <c r="D272" s="272"/>
      <c r="E272" s="249">
        <v>112.5</v>
      </c>
      <c r="F272" s="250"/>
      <c r="G272" s="251"/>
      <c r="H272" s="39">
        <v>0</v>
      </c>
      <c r="I272" s="44">
        <v>0</v>
      </c>
      <c r="J272" s="45">
        <v>23.098230000000001</v>
      </c>
      <c r="K272" s="41">
        <f t="shared" si="122"/>
        <v>23.098230000000001</v>
      </c>
      <c r="L272" s="116">
        <v>12713.2551</v>
      </c>
      <c r="M272" s="29">
        <f t="shared" si="111"/>
        <v>-23.098230000000001</v>
      </c>
      <c r="N272" s="81">
        <f t="shared" si="112"/>
        <v>0</v>
      </c>
      <c r="O272" s="107">
        <f t="shared" si="123"/>
        <v>31</v>
      </c>
      <c r="P272" s="197">
        <f t="shared" si="124"/>
        <v>0.77158111600706913</v>
      </c>
      <c r="Q272" s="98">
        <f t="shared" si="125"/>
        <v>9.8801523913500004E-5</v>
      </c>
      <c r="R272" s="197">
        <f t="shared" si="126"/>
        <v>2.4591416156250792E-6</v>
      </c>
      <c r="S272" s="208">
        <f t="shared" si="127"/>
        <v>31.000098801523915</v>
      </c>
      <c r="T272" s="213">
        <f t="shared" si="113"/>
        <v>23.098328801523916</v>
      </c>
      <c r="U272" s="84">
        <f t="shared" si="128"/>
        <v>9.1769999999999996</v>
      </c>
      <c r="V272" s="199">
        <f t="shared" si="129"/>
        <v>0.22841290005151202</v>
      </c>
      <c r="W272" s="86">
        <f t="shared" si="130"/>
        <v>1.4161672911853267E-4</v>
      </c>
      <c r="X272" s="199">
        <f t="shared" si="131"/>
        <v>3.5247998031789755E-6</v>
      </c>
      <c r="Y272" s="216">
        <f t="shared" si="132"/>
        <v>9.1771416167291182</v>
      </c>
      <c r="Z272" s="98">
        <f t="shared" si="133"/>
        <v>40.177240418253035</v>
      </c>
      <c r="AA272" s="83">
        <f t="shared" si="114"/>
        <v>0</v>
      </c>
      <c r="AB272" s="51">
        <f t="shared" si="115"/>
        <v>-63.275470418253036</v>
      </c>
      <c r="AC272" s="30">
        <f t="shared" si="116"/>
        <v>0</v>
      </c>
      <c r="AD272" s="32">
        <f t="shared" si="117"/>
        <v>0</v>
      </c>
      <c r="AE272" s="130">
        <f t="shared" si="118"/>
        <v>0</v>
      </c>
      <c r="AF272" s="141">
        <f t="shared" si="119"/>
        <v>0</v>
      </c>
      <c r="AG272" s="48">
        <f t="shared" si="134"/>
        <v>0</v>
      </c>
      <c r="AH272" s="140">
        <f t="shared" si="135"/>
        <v>0</v>
      </c>
      <c r="AI272" s="173">
        <f t="shared" si="136"/>
        <v>0</v>
      </c>
      <c r="AJ272" s="170">
        <f t="shared" si="137"/>
        <v>0</v>
      </c>
      <c r="AK272" s="137">
        <f t="shared" si="120"/>
        <v>40.177240418253035</v>
      </c>
      <c r="AL272" s="8">
        <f t="shared" si="121"/>
        <v>0</v>
      </c>
    </row>
    <row r="273" spans="1:38" x14ac:dyDescent="0.2">
      <c r="A273" s="13" t="s">
        <v>25</v>
      </c>
      <c r="B273" s="270">
        <v>0.791666666666345</v>
      </c>
      <c r="C273" s="271"/>
      <c r="D273" s="272"/>
      <c r="E273" s="249">
        <v>112.5</v>
      </c>
      <c r="F273" s="250"/>
      <c r="G273" s="251"/>
      <c r="H273" s="39">
        <v>0</v>
      </c>
      <c r="I273" s="44">
        <v>0</v>
      </c>
      <c r="J273" s="45">
        <v>23.061019999999999</v>
      </c>
      <c r="K273" s="41">
        <f t="shared" si="122"/>
        <v>23.061019999999999</v>
      </c>
      <c r="L273" s="116">
        <v>12531.396499999999</v>
      </c>
      <c r="M273" s="29">
        <f t="shared" si="111"/>
        <v>-23.061019999999999</v>
      </c>
      <c r="N273" s="81">
        <f t="shared" si="112"/>
        <v>0</v>
      </c>
      <c r="O273" s="107">
        <f t="shared" si="123"/>
        <v>31</v>
      </c>
      <c r="P273" s="197">
        <f t="shared" si="124"/>
        <v>0.77158113087090963</v>
      </c>
      <c r="Q273" s="98">
        <f t="shared" si="125"/>
        <v>9.8483452488962937E-5</v>
      </c>
      <c r="R273" s="197">
        <f t="shared" si="126"/>
        <v>2.4512249562421136E-6</v>
      </c>
      <c r="S273" s="208">
        <f t="shared" si="127"/>
        <v>31.00009848345249</v>
      </c>
      <c r="T273" s="213">
        <f t="shared" si="113"/>
        <v>23.061118483452489</v>
      </c>
      <c r="U273" s="84">
        <f t="shared" si="128"/>
        <v>9.1769999999999996</v>
      </c>
      <c r="V273" s="199">
        <f t="shared" si="129"/>
        <v>0.2284129044516883</v>
      </c>
      <c r="W273" s="86">
        <f t="shared" si="130"/>
        <v>1.4116082089775842E-4</v>
      </c>
      <c r="X273" s="199">
        <f t="shared" si="131"/>
        <v>3.5134524459018827E-6</v>
      </c>
      <c r="Y273" s="216">
        <f t="shared" si="132"/>
        <v>9.1771411608208968</v>
      </c>
      <c r="Z273" s="98">
        <f t="shared" si="133"/>
        <v>40.177239644273385</v>
      </c>
      <c r="AA273" s="83">
        <f t="shared" si="114"/>
        <v>0</v>
      </c>
      <c r="AB273" s="51">
        <f t="shared" si="115"/>
        <v>-63.238259644273384</v>
      </c>
      <c r="AC273" s="30">
        <f t="shared" si="116"/>
        <v>0</v>
      </c>
      <c r="AD273" s="32">
        <f t="shared" si="117"/>
        <v>0</v>
      </c>
      <c r="AE273" s="130">
        <f t="shared" si="118"/>
        <v>0</v>
      </c>
      <c r="AF273" s="141">
        <f t="shared" si="119"/>
        <v>0</v>
      </c>
      <c r="AG273" s="48">
        <f t="shared" si="134"/>
        <v>0</v>
      </c>
      <c r="AH273" s="140">
        <f t="shared" si="135"/>
        <v>0</v>
      </c>
      <c r="AI273" s="173">
        <f t="shared" si="136"/>
        <v>0</v>
      </c>
      <c r="AJ273" s="170">
        <f t="shared" si="137"/>
        <v>0</v>
      </c>
      <c r="AK273" s="137">
        <f t="shared" si="120"/>
        <v>40.177239644273385</v>
      </c>
      <c r="AL273" s="8">
        <f t="shared" si="121"/>
        <v>0</v>
      </c>
    </row>
    <row r="274" spans="1:38" x14ac:dyDescent="0.2">
      <c r="A274" s="13" t="s">
        <v>25</v>
      </c>
      <c r="B274" s="270">
        <v>0.83333333333334303</v>
      </c>
      <c r="C274" s="271"/>
      <c r="D274" s="272"/>
      <c r="E274" s="249">
        <v>112.5</v>
      </c>
      <c r="F274" s="250"/>
      <c r="G274" s="251"/>
      <c r="H274" s="39">
        <v>0</v>
      </c>
      <c r="I274" s="44">
        <v>0</v>
      </c>
      <c r="J274" s="45">
        <v>23.305440000000001</v>
      </c>
      <c r="K274" s="41">
        <f t="shared" si="122"/>
        <v>23.305440000000001</v>
      </c>
      <c r="L274" s="116">
        <v>12466.33376</v>
      </c>
      <c r="M274" s="29">
        <f t="shared" si="111"/>
        <v>-23.305440000000001</v>
      </c>
      <c r="N274" s="81">
        <f t="shared" si="112"/>
        <v>0</v>
      </c>
      <c r="O274" s="107">
        <f t="shared" si="123"/>
        <v>31</v>
      </c>
      <c r="P274" s="197">
        <f t="shared" si="124"/>
        <v>0.77158103279704982</v>
      </c>
      <c r="Q274" s="98">
        <f t="shared" si="125"/>
        <v>1.0058213585066666E-4</v>
      </c>
      <c r="R274" s="197">
        <f t="shared" si="126"/>
        <v>2.5034602664706631E-6</v>
      </c>
      <c r="S274" s="208">
        <f t="shared" si="127"/>
        <v>31.00010058213585</v>
      </c>
      <c r="T274" s="213">
        <f t="shared" si="113"/>
        <v>23.305540582135851</v>
      </c>
      <c r="U274" s="84">
        <f t="shared" si="128"/>
        <v>9.1769999999999996</v>
      </c>
      <c r="V274" s="199">
        <f t="shared" si="129"/>
        <v>0.22841287541866212</v>
      </c>
      <c r="W274" s="86">
        <f t="shared" si="130"/>
        <v>1.4416897245987645E-4</v>
      </c>
      <c r="X274" s="199">
        <f t="shared" si="131"/>
        <v>3.5883240215445454E-6</v>
      </c>
      <c r="Y274" s="216">
        <f t="shared" si="132"/>
        <v>9.1771441689724593</v>
      </c>
      <c r="Z274" s="98">
        <f t="shared" si="133"/>
        <v>40.177244751108312</v>
      </c>
      <c r="AA274" s="83">
        <f t="shared" si="114"/>
        <v>0</v>
      </c>
      <c r="AB274" s="51">
        <f t="shared" si="115"/>
        <v>-63.482684751108309</v>
      </c>
      <c r="AC274" s="30">
        <f t="shared" si="116"/>
        <v>0</v>
      </c>
      <c r="AD274" s="32">
        <f t="shared" si="117"/>
        <v>0</v>
      </c>
      <c r="AE274" s="130">
        <f t="shared" si="118"/>
        <v>0</v>
      </c>
      <c r="AF274" s="141">
        <f t="shared" si="119"/>
        <v>0</v>
      </c>
      <c r="AG274" s="48">
        <f t="shared" si="134"/>
        <v>0</v>
      </c>
      <c r="AH274" s="140">
        <f t="shared" si="135"/>
        <v>0</v>
      </c>
      <c r="AI274" s="173">
        <f t="shared" si="136"/>
        <v>0</v>
      </c>
      <c r="AJ274" s="170">
        <f t="shared" si="137"/>
        <v>0</v>
      </c>
      <c r="AK274" s="137">
        <f t="shared" si="120"/>
        <v>40.177244751108312</v>
      </c>
      <c r="AL274" s="8">
        <f t="shared" si="121"/>
        <v>0</v>
      </c>
    </row>
    <row r="275" spans="1:38" x14ac:dyDescent="0.2">
      <c r="A275" s="13" t="s">
        <v>25</v>
      </c>
      <c r="B275" s="270">
        <v>0.87500000000034095</v>
      </c>
      <c r="C275" s="271"/>
      <c r="D275" s="272"/>
      <c r="E275" s="249">
        <v>112.5</v>
      </c>
      <c r="F275" s="250"/>
      <c r="G275" s="251"/>
      <c r="H275" s="39">
        <v>0</v>
      </c>
      <c r="I275" s="44">
        <v>0</v>
      </c>
      <c r="J275" s="45">
        <v>22.701440000000002</v>
      </c>
      <c r="K275" s="41">
        <f t="shared" si="122"/>
        <v>22.701440000000002</v>
      </c>
      <c r="L275" s="116">
        <v>11978.59808</v>
      </c>
      <c r="M275" s="29">
        <f t="shared" si="111"/>
        <v>-22.701440000000002</v>
      </c>
      <c r="N275" s="81">
        <f t="shared" si="112"/>
        <v>0</v>
      </c>
      <c r="O275" s="107">
        <f t="shared" si="123"/>
        <v>31</v>
      </c>
      <c r="P275" s="197">
        <f t="shared" si="124"/>
        <v>0.77158127327339554</v>
      </c>
      <c r="Q275" s="98">
        <f t="shared" si="125"/>
        <v>9.5436181124740761E-5</v>
      </c>
      <c r="R275" s="197">
        <f t="shared" si="126"/>
        <v>2.3753796822121893E-6</v>
      </c>
      <c r="S275" s="208">
        <f t="shared" si="127"/>
        <v>31.000095436181123</v>
      </c>
      <c r="T275" s="213">
        <f t="shared" si="113"/>
        <v>22.701535436181125</v>
      </c>
      <c r="U275" s="84">
        <f t="shared" si="128"/>
        <v>9.1769999999999996</v>
      </c>
      <c r="V275" s="199">
        <f t="shared" si="129"/>
        <v>0.22841294660741776</v>
      </c>
      <c r="W275" s="86">
        <f t="shared" si="130"/>
        <v>1.3679300975239536E-4</v>
      </c>
      <c r="X275" s="199">
        <f t="shared" si="131"/>
        <v>3.4047395045049425E-6</v>
      </c>
      <c r="Y275" s="216">
        <f t="shared" si="132"/>
        <v>9.1771367930097512</v>
      </c>
      <c r="Z275" s="98">
        <f t="shared" si="133"/>
        <v>40.177232229190878</v>
      </c>
      <c r="AA275" s="83">
        <f t="shared" si="114"/>
        <v>0</v>
      </c>
      <c r="AB275" s="51">
        <f t="shared" si="115"/>
        <v>-62.878672229190883</v>
      </c>
      <c r="AC275" s="30">
        <f t="shared" si="116"/>
        <v>0</v>
      </c>
      <c r="AD275" s="32">
        <f t="shared" si="117"/>
        <v>0</v>
      </c>
      <c r="AE275" s="130">
        <f t="shared" si="118"/>
        <v>0</v>
      </c>
      <c r="AF275" s="141">
        <f t="shared" si="119"/>
        <v>0</v>
      </c>
      <c r="AG275" s="48">
        <f t="shared" si="134"/>
        <v>0</v>
      </c>
      <c r="AH275" s="140">
        <f t="shared" si="135"/>
        <v>0</v>
      </c>
      <c r="AI275" s="173">
        <f t="shared" si="136"/>
        <v>0</v>
      </c>
      <c r="AJ275" s="170">
        <f t="shared" si="137"/>
        <v>0</v>
      </c>
      <c r="AK275" s="137">
        <f t="shared" si="120"/>
        <v>40.177232229190878</v>
      </c>
      <c r="AL275" s="8">
        <f t="shared" si="121"/>
        <v>0</v>
      </c>
    </row>
    <row r="276" spans="1:38" x14ac:dyDescent="0.2">
      <c r="A276" s="13" t="s">
        <v>25</v>
      </c>
      <c r="B276" s="270">
        <v>0.916666666666345</v>
      </c>
      <c r="C276" s="271"/>
      <c r="D276" s="272"/>
      <c r="E276" s="249">
        <v>112.5</v>
      </c>
      <c r="F276" s="250"/>
      <c r="G276" s="251"/>
      <c r="H276" s="39">
        <v>0</v>
      </c>
      <c r="I276" s="44">
        <v>0</v>
      </c>
      <c r="J276" s="45">
        <v>21.098479999999999</v>
      </c>
      <c r="K276" s="41">
        <f t="shared" si="122"/>
        <v>21.098479999999999</v>
      </c>
      <c r="L276" s="116">
        <v>11729.501319999999</v>
      </c>
      <c r="M276" s="29">
        <f t="shared" si="111"/>
        <v>-21.098479999999999</v>
      </c>
      <c r="N276" s="81">
        <f t="shared" si="112"/>
        <v>0</v>
      </c>
      <c r="O276" s="107">
        <f t="shared" si="123"/>
        <v>31</v>
      </c>
      <c r="P276" s="197">
        <f t="shared" si="124"/>
        <v>0.77158188086108659</v>
      </c>
      <c r="Q276" s="98">
        <f t="shared" si="125"/>
        <v>8.2434418205629608E-5</v>
      </c>
      <c r="R276" s="197">
        <f t="shared" si="126"/>
        <v>2.0517710789286805E-6</v>
      </c>
      <c r="S276" s="208">
        <f t="shared" si="127"/>
        <v>31.000082434418207</v>
      </c>
      <c r="T276" s="213">
        <f t="shared" si="113"/>
        <v>21.098562434418206</v>
      </c>
      <c r="U276" s="84">
        <f t="shared" si="128"/>
        <v>9.1769999999999996</v>
      </c>
      <c r="V276" s="199">
        <f t="shared" si="129"/>
        <v>0.22841312647297393</v>
      </c>
      <c r="W276" s="86">
        <f t="shared" si="130"/>
        <v>1.1815692273061015E-4</v>
      </c>
      <c r="X276" s="199">
        <f t="shared" si="131"/>
        <v>2.9408948605562021E-6</v>
      </c>
      <c r="Y276" s="216">
        <f t="shared" si="132"/>
        <v>9.1771181569227309</v>
      </c>
      <c r="Z276" s="98">
        <f t="shared" si="133"/>
        <v>40.177200591340934</v>
      </c>
      <c r="AA276" s="83">
        <f t="shared" si="114"/>
        <v>0</v>
      </c>
      <c r="AB276" s="51">
        <f t="shared" si="115"/>
        <v>-61.275680591340929</v>
      </c>
      <c r="AC276" s="30">
        <f t="shared" si="116"/>
        <v>0</v>
      </c>
      <c r="AD276" s="32">
        <f t="shared" si="117"/>
        <v>0</v>
      </c>
      <c r="AE276" s="130">
        <f t="shared" si="118"/>
        <v>0</v>
      </c>
      <c r="AF276" s="141">
        <f t="shared" si="119"/>
        <v>0</v>
      </c>
      <c r="AG276" s="48">
        <f t="shared" si="134"/>
        <v>0</v>
      </c>
      <c r="AH276" s="140">
        <f t="shared" si="135"/>
        <v>0</v>
      </c>
      <c r="AI276" s="173">
        <f t="shared" si="136"/>
        <v>0</v>
      </c>
      <c r="AJ276" s="170">
        <f t="shared" si="137"/>
        <v>0</v>
      </c>
      <c r="AK276" s="137">
        <f t="shared" si="120"/>
        <v>40.177200591340934</v>
      </c>
      <c r="AL276" s="8">
        <f t="shared" si="121"/>
        <v>0</v>
      </c>
    </row>
    <row r="277" spans="1:38" x14ac:dyDescent="0.2">
      <c r="A277" s="13" t="s">
        <v>25</v>
      </c>
      <c r="B277" s="270">
        <v>0.95833333333334303</v>
      </c>
      <c r="C277" s="271"/>
      <c r="D277" s="272"/>
      <c r="E277" s="249">
        <v>112.5</v>
      </c>
      <c r="F277" s="250"/>
      <c r="G277" s="251"/>
      <c r="H277" s="39">
        <v>5104</v>
      </c>
      <c r="I277" s="44">
        <v>5029.0929999999998</v>
      </c>
      <c r="J277" s="45">
        <v>21.808679999999999</v>
      </c>
      <c r="K277" s="41">
        <f t="shared" si="122"/>
        <v>5050.9016799999999</v>
      </c>
      <c r="L277" s="116">
        <v>12635.600920000001</v>
      </c>
      <c r="M277" s="29">
        <f t="shared" si="111"/>
        <v>53.098320000000058</v>
      </c>
      <c r="N277" s="81">
        <f t="shared" si="112"/>
        <v>1.0403275862068977E-2</v>
      </c>
      <c r="O277" s="107">
        <f t="shared" si="123"/>
        <v>31</v>
      </c>
      <c r="P277" s="197">
        <f t="shared" si="124"/>
        <v>0.59977968746421839</v>
      </c>
      <c r="Q277" s="98">
        <f t="shared" si="125"/>
        <v>4.7243718113012632</v>
      </c>
      <c r="R277" s="197">
        <f t="shared" si="126"/>
        <v>9.1405878982162417E-2</v>
      </c>
      <c r="S277" s="208">
        <f t="shared" si="127"/>
        <v>35.72437181130126</v>
      </c>
      <c r="T277" s="213">
        <f t="shared" si="113"/>
        <v>5055.6260518113013</v>
      </c>
      <c r="U277" s="84">
        <f t="shared" si="128"/>
        <v>9.1769999999999996</v>
      </c>
      <c r="V277" s="199">
        <f t="shared" si="129"/>
        <v>0.17755413522126232</v>
      </c>
      <c r="W277" s="86">
        <f t="shared" si="130"/>
        <v>6.7842731812184214</v>
      </c>
      <c r="X277" s="199">
        <f t="shared" si="131"/>
        <v>0.13126029833235689</v>
      </c>
      <c r="Y277" s="216">
        <f t="shared" si="132"/>
        <v>15.96127318121842</v>
      </c>
      <c r="Z277" s="98">
        <f t="shared" si="133"/>
        <v>51.685644992519684</v>
      </c>
      <c r="AA277" s="83">
        <f t="shared" si="114"/>
        <v>1.0126497843362007E-2</v>
      </c>
      <c r="AB277" s="51">
        <f t="shared" si="115"/>
        <v>1.4126750074803738</v>
      </c>
      <c r="AC277" s="30">
        <f t="shared" si="116"/>
        <v>2.7677801870696977E-4</v>
      </c>
      <c r="AD277" s="32">
        <f t="shared" si="117"/>
        <v>0.99152660075259713</v>
      </c>
      <c r="AE277" s="130">
        <f t="shared" si="118"/>
        <v>0.97697482115177914</v>
      </c>
      <c r="AF277" s="141">
        <f t="shared" si="119"/>
        <v>71.046594679727122</v>
      </c>
      <c r="AG277" s="48">
        <f t="shared" si="134"/>
        <v>-71.046594679727122</v>
      </c>
      <c r="AH277" s="140">
        <f t="shared" si="135"/>
        <v>1.3919787358880706</v>
      </c>
      <c r="AI277" s="173">
        <f t="shared" si="136"/>
        <v>1.3919787358880706E-2</v>
      </c>
      <c r="AJ277" s="170">
        <f t="shared" si="137"/>
        <v>-1.3919787358880706E-2</v>
      </c>
      <c r="AK277" s="137">
        <f t="shared" si="120"/>
        <v>122.73223967224681</v>
      </c>
      <c r="AL277" s="8">
        <f t="shared" si="121"/>
        <v>2.4046285202242713E-2</v>
      </c>
    </row>
    <row r="278" spans="1:38" x14ac:dyDescent="0.2">
      <c r="A278" s="13" t="s">
        <v>26</v>
      </c>
      <c r="B278" s="270">
        <v>3.4106051316484799E-13</v>
      </c>
      <c r="C278" s="271"/>
      <c r="D278" s="272"/>
      <c r="E278" s="249">
        <v>112.5</v>
      </c>
      <c r="F278" s="250"/>
      <c r="G278" s="251"/>
      <c r="H278" s="39">
        <v>17028</v>
      </c>
      <c r="I278" s="44">
        <v>16718.721000000001</v>
      </c>
      <c r="J278" s="45">
        <v>14.83057</v>
      </c>
      <c r="K278" s="41">
        <f t="shared" si="122"/>
        <v>16733.55157</v>
      </c>
      <c r="L278" s="116">
        <v>16586.328320000001</v>
      </c>
      <c r="M278" s="29">
        <f t="shared" si="111"/>
        <v>294.44843000000037</v>
      </c>
      <c r="N278" s="81">
        <f t="shared" si="112"/>
        <v>1.7292014916607961E-2</v>
      </c>
      <c r="O278" s="107">
        <f t="shared" si="123"/>
        <v>31</v>
      </c>
      <c r="P278" s="197">
        <f t="shared" si="124"/>
        <v>0.18583295949900447</v>
      </c>
      <c r="Q278" s="98">
        <f t="shared" si="125"/>
        <v>51.854027434416551</v>
      </c>
      <c r="R278" s="197">
        <f t="shared" si="126"/>
        <v>0.31084475419613544</v>
      </c>
      <c r="S278" s="208">
        <f t="shared" si="127"/>
        <v>82.854027434416551</v>
      </c>
      <c r="T278" s="213">
        <f t="shared" si="113"/>
        <v>16785.405597434416</v>
      </c>
      <c r="U278" s="84">
        <f t="shared" si="128"/>
        <v>9.1769999999999996</v>
      </c>
      <c r="V278" s="199">
        <f t="shared" si="129"/>
        <v>5.5012550623302063E-2</v>
      </c>
      <c r="W278" s="86">
        <f t="shared" si="130"/>
        <v>74.785451642138568</v>
      </c>
      <c r="X278" s="199">
        <f t="shared" si="131"/>
        <v>0.44830973568155791</v>
      </c>
      <c r="Y278" s="216">
        <f t="shared" si="132"/>
        <v>83.962451642138575</v>
      </c>
      <c r="Z278" s="98">
        <f t="shared" si="133"/>
        <v>166.81647907655514</v>
      </c>
      <c r="AA278" s="83">
        <f t="shared" si="114"/>
        <v>9.7965984893443239E-3</v>
      </c>
      <c r="AB278" s="51">
        <f t="shared" si="115"/>
        <v>127.63195092344523</v>
      </c>
      <c r="AC278" s="30">
        <f t="shared" si="116"/>
        <v>7.4954164272636381E-3</v>
      </c>
      <c r="AD278" s="32">
        <f t="shared" si="117"/>
        <v>0.99152660075259713</v>
      </c>
      <c r="AE278" s="130">
        <f t="shared" si="118"/>
        <v>0.97351753594438939</v>
      </c>
      <c r="AF278" s="141">
        <f t="shared" si="119"/>
        <v>236.61332091789259</v>
      </c>
      <c r="AG278" s="48">
        <f t="shared" si="134"/>
        <v>-236.61332091789259</v>
      </c>
      <c r="AH278" s="140">
        <f t="shared" si="135"/>
        <v>1.3895543864099871</v>
      </c>
      <c r="AI278" s="173">
        <f t="shared" si="136"/>
        <v>1.3895543864099871E-2</v>
      </c>
      <c r="AJ278" s="170">
        <f t="shared" si="137"/>
        <v>-1.3895543864099871E-2</v>
      </c>
      <c r="AK278" s="137">
        <f t="shared" si="120"/>
        <v>403.42979999444776</v>
      </c>
      <c r="AL278" s="8">
        <f t="shared" si="121"/>
        <v>2.3692142353444197E-2</v>
      </c>
    </row>
    <row r="279" spans="1:38" x14ac:dyDescent="0.2">
      <c r="A279" s="13" t="s">
        <v>26</v>
      </c>
      <c r="B279" s="270">
        <v>4.1666666666344603E-2</v>
      </c>
      <c r="C279" s="271"/>
      <c r="D279" s="272"/>
      <c r="E279" s="249">
        <v>112.5</v>
      </c>
      <c r="F279" s="250"/>
      <c r="G279" s="251"/>
      <c r="H279" s="39">
        <v>16830</v>
      </c>
      <c r="I279" s="44">
        <v>16499.150000000001</v>
      </c>
      <c r="J279" s="45">
        <v>8.6449999999999999E-2</v>
      </c>
      <c r="K279" s="41">
        <f t="shared" si="122"/>
        <v>16499.23645</v>
      </c>
      <c r="L279" s="116">
        <v>16322.475979999999</v>
      </c>
      <c r="M279" s="29">
        <f t="shared" si="111"/>
        <v>330.76354999999967</v>
      </c>
      <c r="N279" s="81">
        <f t="shared" si="112"/>
        <v>1.9653211527035037E-2</v>
      </c>
      <c r="O279" s="107">
        <f t="shared" si="123"/>
        <v>31</v>
      </c>
      <c r="P279" s="197">
        <f t="shared" si="124"/>
        <v>0.18984811405629315</v>
      </c>
      <c r="Q279" s="98">
        <f t="shared" si="125"/>
        <v>50.412000635742316</v>
      </c>
      <c r="R279" s="197">
        <f t="shared" si="126"/>
        <v>0.30872978214517194</v>
      </c>
      <c r="S279" s="208">
        <f t="shared" si="127"/>
        <v>81.412000635742316</v>
      </c>
      <c r="T279" s="213">
        <f t="shared" si="113"/>
        <v>16549.648450635741</v>
      </c>
      <c r="U279" s="84">
        <f t="shared" si="128"/>
        <v>9.1769999999999996</v>
      </c>
      <c r="V279" s="199">
        <f t="shared" si="129"/>
        <v>5.6201165893374261E-2</v>
      </c>
      <c r="W279" s="86">
        <f t="shared" si="130"/>
        <v>72.699426821630155</v>
      </c>
      <c r="X279" s="199">
        <f t="shared" si="131"/>
        <v>0.4452209379051606</v>
      </c>
      <c r="Y279" s="216">
        <f t="shared" si="132"/>
        <v>81.876426821630162</v>
      </c>
      <c r="Z279" s="98">
        <f t="shared" si="133"/>
        <v>163.28842745737248</v>
      </c>
      <c r="AA279" s="83">
        <f t="shared" si="114"/>
        <v>9.70222385367632E-3</v>
      </c>
      <c r="AB279" s="51">
        <f t="shared" si="115"/>
        <v>167.47512254262719</v>
      </c>
      <c r="AC279" s="30">
        <f t="shared" si="116"/>
        <v>9.9509876733587157E-3</v>
      </c>
      <c r="AD279" s="32">
        <f t="shared" si="117"/>
        <v>0.99152660075259713</v>
      </c>
      <c r="AE279" s="130">
        <f t="shared" si="118"/>
        <v>0.97203482559757659</v>
      </c>
      <c r="AF279" s="141">
        <f t="shared" si="119"/>
        <v>233.68724400714683</v>
      </c>
      <c r="AG279" s="48">
        <f t="shared" si="134"/>
        <v>-233.68724400714683</v>
      </c>
      <c r="AH279" s="140">
        <f t="shared" si="135"/>
        <v>1.3885160071725897</v>
      </c>
      <c r="AI279" s="173">
        <f t="shared" si="136"/>
        <v>1.3885160071725897E-2</v>
      </c>
      <c r="AJ279" s="170">
        <f t="shared" si="137"/>
        <v>-1.3885160071725897E-2</v>
      </c>
      <c r="AK279" s="137">
        <f t="shared" si="120"/>
        <v>396.97567146451934</v>
      </c>
      <c r="AL279" s="8">
        <f t="shared" si="121"/>
        <v>2.358738392540222E-2</v>
      </c>
    </row>
    <row r="280" spans="1:38" x14ac:dyDescent="0.2">
      <c r="A280" s="13" t="s">
        <v>26</v>
      </c>
      <c r="B280" s="270">
        <v>8.3333333333342793E-2</v>
      </c>
      <c r="C280" s="271"/>
      <c r="D280" s="272"/>
      <c r="E280" s="249">
        <v>112.5</v>
      </c>
      <c r="F280" s="250"/>
      <c r="G280" s="251"/>
      <c r="H280" s="39">
        <v>17226</v>
      </c>
      <c r="I280" s="44">
        <v>16886.36</v>
      </c>
      <c r="J280" s="45">
        <v>8.6419999999999997E-2</v>
      </c>
      <c r="K280" s="41">
        <f t="shared" si="122"/>
        <v>16886.44642</v>
      </c>
      <c r="L280" s="116">
        <v>15955.428319999999</v>
      </c>
      <c r="M280" s="29">
        <f t="shared" si="111"/>
        <v>339.55357999999978</v>
      </c>
      <c r="N280" s="81">
        <f t="shared" si="112"/>
        <v>1.9711690467897353E-2</v>
      </c>
      <c r="O280" s="107">
        <f t="shared" si="123"/>
        <v>31</v>
      </c>
      <c r="P280" s="197">
        <f t="shared" si="124"/>
        <v>0.18327409105166267</v>
      </c>
      <c r="Q280" s="98">
        <f t="shared" si="125"/>
        <v>52.805939388061262</v>
      </c>
      <c r="R280" s="197">
        <f t="shared" si="126"/>
        <v>0.31219227559600388</v>
      </c>
      <c r="S280" s="208">
        <f t="shared" si="127"/>
        <v>83.805939388061262</v>
      </c>
      <c r="T280" s="213">
        <f t="shared" si="113"/>
        <v>16939.252359388061</v>
      </c>
      <c r="U280" s="84">
        <f t="shared" si="128"/>
        <v>9.1769999999999996</v>
      </c>
      <c r="V280" s="199">
        <f t="shared" si="129"/>
        <v>5.4255043018745425E-2</v>
      </c>
      <c r="W280" s="86">
        <f t="shared" si="130"/>
        <v>76.162627353620124</v>
      </c>
      <c r="X280" s="199">
        <f t="shared" si="131"/>
        <v>0.45027859033358802</v>
      </c>
      <c r="Y280" s="216">
        <f t="shared" si="132"/>
        <v>85.339627353620131</v>
      </c>
      <c r="Z280" s="98">
        <f t="shared" si="133"/>
        <v>169.14556674168139</v>
      </c>
      <c r="AA280" s="83">
        <f t="shared" si="114"/>
        <v>9.8192015988436895E-3</v>
      </c>
      <c r="AB280" s="51">
        <f t="shared" si="115"/>
        <v>170.40801325831839</v>
      </c>
      <c r="AC280" s="30">
        <f t="shared" si="116"/>
        <v>9.892488869053662E-3</v>
      </c>
      <c r="AD280" s="32">
        <f t="shared" si="117"/>
        <v>0.99152660075259713</v>
      </c>
      <c r="AE280" s="130">
        <f t="shared" si="118"/>
        <v>0.97197696098250475</v>
      </c>
      <c r="AF280" s="141">
        <f t="shared" si="119"/>
        <v>239.17878954194771</v>
      </c>
      <c r="AG280" s="48">
        <f t="shared" si="134"/>
        <v>-239.17878954194771</v>
      </c>
      <c r="AH280" s="140">
        <f t="shared" si="135"/>
        <v>1.3884754994888406</v>
      </c>
      <c r="AI280" s="173">
        <f t="shared" si="136"/>
        <v>1.3884754994888407E-2</v>
      </c>
      <c r="AJ280" s="170">
        <f t="shared" si="137"/>
        <v>-1.3884754994888407E-2</v>
      </c>
      <c r="AK280" s="137">
        <f t="shared" si="120"/>
        <v>408.32435628362907</v>
      </c>
      <c r="AL280" s="8">
        <f t="shared" si="121"/>
        <v>2.3703956593732096E-2</v>
      </c>
    </row>
    <row r="281" spans="1:38" x14ac:dyDescent="0.2">
      <c r="A281" s="13" t="s">
        <v>26</v>
      </c>
      <c r="B281" s="270">
        <v>0.12500000000034101</v>
      </c>
      <c r="C281" s="271"/>
      <c r="D281" s="272"/>
      <c r="E281" s="249">
        <v>112.5</v>
      </c>
      <c r="F281" s="250"/>
      <c r="G281" s="251"/>
      <c r="H281" s="39">
        <v>16940</v>
      </c>
      <c r="I281" s="44">
        <v>16622.588</v>
      </c>
      <c r="J281" s="45">
        <v>8.6419999999999997E-2</v>
      </c>
      <c r="K281" s="41">
        <f t="shared" si="122"/>
        <v>16622.674419999999</v>
      </c>
      <c r="L281" s="116">
        <v>15887.73942</v>
      </c>
      <c r="M281" s="29">
        <f t="shared" si="111"/>
        <v>317.32558000000063</v>
      </c>
      <c r="N281" s="81">
        <f t="shared" si="112"/>
        <v>1.8732324675324711E-2</v>
      </c>
      <c r="O281" s="107">
        <f t="shared" si="123"/>
        <v>31</v>
      </c>
      <c r="P281" s="197">
        <f t="shared" si="124"/>
        <v>0.18771862188167779</v>
      </c>
      <c r="Q281" s="98">
        <f t="shared" si="125"/>
        <v>51.169130532096709</v>
      </c>
      <c r="R281" s="197">
        <f t="shared" si="126"/>
        <v>0.30985156988286694</v>
      </c>
      <c r="S281" s="208">
        <f t="shared" si="127"/>
        <v>82.169130532096716</v>
      </c>
      <c r="T281" s="213">
        <f t="shared" si="113"/>
        <v>16673.843550532096</v>
      </c>
      <c r="U281" s="84">
        <f t="shared" si="128"/>
        <v>9.1769999999999996</v>
      </c>
      <c r="V281" s="199">
        <f t="shared" si="129"/>
        <v>5.5570767516392158E-2</v>
      </c>
      <c r="W281" s="86">
        <f t="shared" si="130"/>
        <v>73.794651395973389</v>
      </c>
      <c r="X281" s="199">
        <f t="shared" si="131"/>
        <v>0.44685904071906302</v>
      </c>
      <c r="Y281" s="216">
        <f t="shared" si="132"/>
        <v>82.971651395973396</v>
      </c>
      <c r="Z281" s="98">
        <f t="shared" si="133"/>
        <v>165.14078192807011</v>
      </c>
      <c r="AA281" s="83">
        <f t="shared" si="114"/>
        <v>9.7485703617514827E-3</v>
      </c>
      <c r="AB281" s="51">
        <f t="shared" si="115"/>
        <v>152.18479807193052</v>
      </c>
      <c r="AC281" s="30">
        <f t="shared" si="116"/>
        <v>8.9837543135732299E-3</v>
      </c>
      <c r="AD281" s="32">
        <f t="shared" si="117"/>
        <v>0.99152660075259713</v>
      </c>
      <c r="AE281" s="130">
        <f t="shared" si="118"/>
        <v>0.97294794423559106</v>
      </c>
      <c r="AF281" s="141">
        <f t="shared" si="119"/>
        <v>235.32292334807073</v>
      </c>
      <c r="AG281" s="48">
        <f t="shared" si="134"/>
        <v>-235.32292334807073</v>
      </c>
      <c r="AH281" s="140">
        <f t="shared" si="135"/>
        <v>1.3891553916651165</v>
      </c>
      <c r="AI281" s="173">
        <f t="shared" si="136"/>
        <v>1.3891553916651166E-2</v>
      </c>
      <c r="AJ281" s="170">
        <f t="shared" si="137"/>
        <v>-1.3891553916651166E-2</v>
      </c>
      <c r="AK281" s="137">
        <f t="shared" si="120"/>
        <v>400.46370527614084</v>
      </c>
      <c r="AL281" s="8">
        <f t="shared" si="121"/>
        <v>2.3640124278402647E-2</v>
      </c>
    </row>
    <row r="282" spans="1:38" x14ac:dyDescent="0.2">
      <c r="A282" s="13" t="s">
        <v>26</v>
      </c>
      <c r="B282" s="270">
        <v>0.166666666666345</v>
      </c>
      <c r="C282" s="271"/>
      <c r="D282" s="272"/>
      <c r="E282" s="249">
        <v>112.5</v>
      </c>
      <c r="F282" s="250"/>
      <c r="G282" s="251"/>
      <c r="H282" s="39">
        <v>17050</v>
      </c>
      <c r="I282" s="44">
        <v>16704.457999999999</v>
      </c>
      <c r="J282" s="45">
        <v>8.6419999999999997E-2</v>
      </c>
      <c r="K282" s="41">
        <f t="shared" si="122"/>
        <v>16704.544419999998</v>
      </c>
      <c r="L282" s="116">
        <v>15895.590039999999</v>
      </c>
      <c r="M282" s="29">
        <f t="shared" si="111"/>
        <v>345.45558000000165</v>
      </c>
      <c r="N282" s="81">
        <f t="shared" si="112"/>
        <v>2.0261324340176051E-2</v>
      </c>
      <c r="O282" s="107">
        <f t="shared" si="123"/>
        <v>31</v>
      </c>
      <c r="P282" s="197">
        <f t="shared" si="124"/>
        <v>0.18632382035605918</v>
      </c>
      <c r="Q282" s="98">
        <f t="shared" si="125"/>
        <v>51.674408199954264</v>
      </c>
      <c r="R282" s="197">
        <f t="shared" si="126"/>
        <v>0.31058623065980484</v>
      </c>
      <c r="S282" s="208">
        <f t="shared" si="127"/>
        <v>82.674408199954257</v>
      </c>
      <c r="T282" s="213">
        <f t="shared" si="113"/>
        <v>16756.218828199952</v>
      </c>
      <c r="U282" s="84">
        <f t="shared" si="128"/>
        <v>9.1769999999999996</v>
      </c>
      <c r="V282" s="199">
        <f t="shared" si="129"/>
        <v>5.5157861271211452E-2</v>
      </c>
      <c r="W282" s="86">
        <f t="shared" si="130"/>
        <v>74.525601141953487</v>
      </c>
      <c r="X282" s="199">
        <f t="shared" si="131"/>
        <v>0.44793208771292453</v>
      </c>
      <c r="Y282" s="216">
        <f t="shared" si="132"/>
        <v>83.702601141953494</v>
      </c>
      <c r="Z282" s="98">
        <f t="shared" si="133"/>
        <v>166.37700934190775</v>
      </c>
      <c r="AA282" s="83">
        <f t="shared" si="114"/>
        <v>9.7581823660942962E-3</v>
      </c>
      <c r="AB282" s="51">
        <f t="shared" si="115"/>
        <v>179.07857065809389</v>
      </c>
      <c r="AC282" s="30">
        <f t="shared" si="116"/>
        <v>1.0503141974081753E-2</v>
      </c>
      <c r="AD282" s="32">
        <f t="shared" si="117"/>
        <v>0.99152660075259713</v>
      </c>
      <c r="AE282" s="130">
        <f t="shared" si="118"/>
        <v>0.97143193302959097</v>
      </c>
      <c r="AF282" s="141">
        <f t="shared" si="119"/>
        <v>236.67002992788173</v>
      </c>
      <c r="AG282" s="48">
        <f t="shared" si="134"/>
        <v>-236.67002992788173</v>
      </c>
      <c r="AH282" s="140">
        <f t="shared" si="135"/>
        <v>1.3880940171723268</v>
      </c>
      <c r="AI282" s="173">
        <f t="shared" si="136"/>
        <v>1.3880940171723269E-2</v>
      </c>
      <c r="AJ282" s="170">
        <f t="shared" si="137"/>
        <v>-1.3880940171723269E-2</v>
      </c>
      <c r="AK282" s="137">
        <f t="shared" si="120"/>
        <v>403.04703926978948</v>
      </c>
      <c r="AL282" s="8">
        <f t="shared" si="121"/>
        <v>2.3639122537817563E-2</v>
      </c>
    </row>
    <row r="283" spans="1:38" x14ac:dyDescent="0.2">
      <c r="A283" s="13" t="s">
        <v>26</v>
      </c>
      <c r="B283" s="270">
        <v>0.208333333333343</v>
      </c>
      <c r="C283" s="271"/>
      <c r="D283" s="272"/>
      <c r="E283" s="249">
        <v>112.5</v>
      </c>
      <c r="F283" s="250"/>
      <c r="G283" s="251"/>
      <c r="H283" s="39">
        <v>16742</v>
      </c>
      <c r="I283" s="44">
        <v>16420.202000000001</v>
      </c>
      <c r="J283" s="45">
        <v>8.6400000000000005E-2</v>
      </c>
      <c r="K283" s="41">
        <f t="shared" si="122"/>
        <v>16420.288400000001</v>
      </c>
      <c r="L283" s="116">
        <v>15776.1366</v>
      </c>
      <c r="M283" s="29">
        <f t="shared" si="111"/>
        <v>321.71159999999873</v>
      </c>
      <c r="N283" s="81">
        <f t="shared" si="112"/>
        <v>1.9215840401385659E-2</v>
      </c>
      <c r="O283" s="107">
        <f t="shared" si="123"/>
        <v>31</v>
      </c>
      <c r="P283" s="197">
        <f t="shared" si="124"/>
        <v>0.19122701918928112</v>
      </c>
      <c r="Q283" s="98">
        <f t="shared" si="125"/>
        <v>49.930716877624917</v>
      </c>
      <c r="R283" s="197">
        <f t="shared" si="126"/>
        <v>0.30800329530619813</v>
      </c>
      <c r="S283" s="208">
        <f t="shared" si="127"/>
        <v>80.930716877624917</v>
      </c>
      <c r="T283" s="213">
        <f t="shared" si="113"/>
        <v>16470.219116877626</v>
      </c>
      <c r="U283" s="84">
        <f t="shared" si="128"/>
        <v>9.1769999999999996</v>
      </c>
      <c r="V283" s="199">
        <f t="shared" si="129"/>
        <v>5.6609366293549443E-2</v>
      </c>
      <c r="W283" s="86">
        <f t="shared" si="130"/>
        <v>72.003265824644018</v>
      </c>
      <c r="X283" s="199">
        <f t="shared" si="131"/>
        <v>0.44416031921097132</v>
      </c>
      <c r="Y283" s="216">
        <f t="shared" si="132"/>
        <v>81.18026582464401</v>
      </c>
      <c r="Z283" s="98">
        <f t="shared" si="133"/>
        <v>162.11098270226893</v>
      </c>
      <c r="AA283" s="83">
        <f t="shared" si="114"/>
        <v>9.6828922889899017E-3</v>
      </c>
      <c r="AB283" s="51">
        <f t="shared" si="115"/>
        <v>159.6006172977298</v>
      </c>
      <c r="AC283" s="30">
        <f t="shared" si="116"/>
        <v>9.5329481123957588E-3</v>
      </c>
      <c r="AD283" s="32">
        <f t="shared" si="117"/>
        <v>0.99152660075259713</v>
      </c>
      <c r="AE283" s="130">
        <f t="shared" si="118"/>
        <v>0.9724684668935013</v>
      </c>
      <c r="AF283" s="141">
        <f t="shared" si="119"/>
        <v>232.51617970783573</v>
      </c>
      <c r="AG283" s="48">
        <f t="shared" si="134"/>
        <v>-232.51617970783573</v>
      </c>
      <c r="AH283" s="140">
        <f t="shared" si="135"/>
        <v>1.3888196135935713</v>
      </c>
      <c r="AI283" s="173">
        <f t="shared" si="136"/>
        <v>1.3888196135935713E-2</v>
      </c>
      <c r="AJ283" s="170">
        <f t="shared" si="137"/>
        <v>-1.3888196135935713E-2</v>
      </c>
      <c r="AK283" s="137">
        <f t="shared" si="120"/>
        <v>394.62716241010469</v>
      </c>
      <c r="AL283" s="8">
        <f t="shared" si="121"/>
        <v>2.3571088424925616E-2</v>
      </c>
    </row>
    <row r="284" spans="1:38" x14ac:dyDescent="0.2">
      <c r="A284" s="13" t="s">
        <v>26</v>
      </c>
      <c r="B284" s="270">
        <v>0.25000000000034101</v>
      </c>
      <c r="C284" s="271"/>
      <c r="D284" s="272"/>
      <c r="E284" s="249">
        <v>112.5</v>
      </c>
      <c r="F284" s="250"/>
      <c r="G284" s="251"/>
      <c r="H284" s="39">
        <v>15862</v>
      </c>
      <c r="I284" s="44">
        <v>15539.643</v>
      </c>
      <c r="J284" s="45">
        <v>8.6419999999999997E-2</v>
      </c>
      <c r="K284" s="41">
        <f t="shared" si="122"/>
        <v>15539.72942</v>
      </c>
      <c r="L284" s="116">
        <v>15779.280999999999</v>
      </c>
      <c r="M284" s="29">
        <f t="shared" si="111"/>
        <v>322.27058000000034</v>
      </c>
      <c r="N284" s="81">
        <f t="shared" si="112"/>
        <v>2.0317146639768021E-2</v>
      </c>
      <c r="O284" s="107">
        <f t="shared" si="123"/>
        <v>31</v>
      </c>
      <c r="P284" s="197">
        <f t="shared" si="124"/>
        <v>0.20754813761581803</v>
      </c>
      <c r="Q284" s="98">
        <f t="shared" si="125"/>
        <v>44.719109342002497</v>
      </c>
      <c r="R284" s="197">
        <f t="shared" si="126"/>
        <v>0.2993989632184112</v>
      </c>
      <c r="S284" s="208">
        <f t="shared" si="127"/>
        <v>75.719109342002497</v>
      </c>
      <c r="T284" s="213">
        <f t="shared" si="113"/>
        <v>15584.448529342002</v>
      </c>
      <c r="U284" s="84">
        <f t="shared" si="128"/>
        <v>9.1769999999999996</v>
      </c>
      <c r="V284" s="199">
        <f t="shared" si="129"/>
        <v>6.1440943835495546E-2</v>
      </c>
      <c r="W284" s="86">
        <f t="shared" si="130"/>
        <v>64.466830533577351</v>
      </c>
      <c r="X284" s="199">
        <f t="shared" si="131"/>
        <v>0.43161195533027519</v>
      </c>
      <c r="Y284" s="216">
        <f t="shared" si="132"/>
        <v>73.643830533577358</v>
      </c>
      <c r="Z284" s="98">
        <f t="shared" si="133"/>
        <v>149.36293987557985</v>
      </c>
      <c r="AA284" s="83">
        <f t="shared" si="114"/>
        <v>9.4164001938960955E-3</v>
      </c>
      <c r="AB284" s="51">
        <f t="shared" si="115"/>
        <v>172.90764012442048</v>
      </c>
      <c r="AC284" s="30">
        <f t="shared" si="116"/>
        <v>1.0900746445871926E-2</v>
      </c>
      <c r="AD284" s="32">
        <f t="shared" si="117"/>
        <v>0.99152660075259713</v>
      </c>
      <c r="AE284" s="130">
        <f t="shared" si="118"/>
        <v>0.97137620733191843</v>
      </c>
      <c r="AF284" s="141">
        <f t="shared" si="119"/>
        <v>220.17328713660368</v>
      </c>
      <c r="AG284" s="48">
        <f t="shared" si="134"/>
        <v>-220.17328713660368</v>
      </c>
      <c r="AH284" s="140">
        <f t="shared" si="135"/>
        <v>1.3880550191438892</v>
      </c>
      <c r="AI284" s="173">
        <f t="shared" si="136"/>
        <v>1.3880550191438891E-2</v>
      </c>
      <c r="AJ284" s="170">
        <f t="shared" si="137"/>
        <v>-1.3880550191438891E-2</v>
      </c>
      <c r="AK284" s="137">
        <f t="shared" si="120"/>
        <v>369.53622701218353</v>
      </c>
      <c r="AL284" s="8">
        <f t="shared" si="121"/>
        <v>2.3296950385334986E-2</v>
      </c>
    </row>
    <row r="285" spans="1:38" x14ac:dyDescent="0.2">
      <c r="A285" s="13" t="s">
        <v>26</v>
      </c>
      <c r="B285" s="270">
        <v>0.291666666666345</v>
      </c>
      <c r="C285" s="271"/>
      <c r="D285" s="272"/>
      <c r="E285" s="249">
        <v>112.5</v>
      </c>
      <c r="F285" s="250"/>
      <c r="G285" s="251"/>
      <c r="H285" s="39">
        <v>15730</v>
      </c>
      <c r="I285" s="44">
        <v>15439.767</v>
      </c>
      <c r="J285" s="45">
        <v>8.6419999999999997E-2</v>
      </c>
      <c r="K285" s="41">
        <f t="shared" si="122"/>
        <v>15439.853419999999</v>
      </c>
      <c r="L285" s="116">
        <v>15791.030839999999</v>
      </c>
      <c r="M285" s="29">
        <f t="shared" si="111"/>
        <v>290.14658000000054</v>
      </c>
      <c r="N285" s="81">
        <f t="shared" si="112"/>
        <v>1.8445427844882425E-2</v>
      </c>
      <c r="O285" s="107">
        <f t="shared" si="123"/>
        <v>31</v>
      </c>
      <c r="P285" s="197">
        <f t="shared" si="124"/>
        <v>0.2095138249527648</v>
      </c>
      <c r="Q285" s="98">
        <f t="shared" si="125"/>
        <v>44.146124746497343</v>
      </c>
      <c r="R285" s="197">
        <f t="shared" si="126"/>
        <v>0.29836204685421169</v>
      </c>
      <c r="S285" s="208">
        <f t="shared" si="127"/>
        <v>75.14612474649735</v>
      </c>
      <c r="T285" s="213">
        <f t="shared" si="113"/>
        <v>15483.999544746497</v>
      </c>
      <c r="U285" s="84">
        <f t="shared" si="128"/>
        <v>9.1769999999999996</v>
      </c>
      <c r="V285" s="199">
        <f t="shared" si="129"/>
        <v>6.2022850696500723E-2</v>
      </c>
      <c r="W285" s="86">
        <f t="shared" si="130"/>
        <v>63.638471615885891</v>
      </c>
      <c r="X285" s="199">
        <f t="shared" si="131"/>
        <v>0.43010127749652283</v>
      </c>
      <c r="Y285" s="216">
        <f t="shared" si="132"/>
        <v>72.815471615885883</v>
      </c>
      <c r="Z285" s="98">
        <f t="shared" si="133"/>
        <v>147.96159636238323</v>
      </c>
      <c r="AA285" s="83">
        <f t="shared" si="114"/>
        <v>9.4063316187147639E-3</v>
      </c>
      <c r="AB285" s="51">
        <f t="shared" si="115"/>
        <v>142.18498363761731</v>
      </c>
      <c r="AC285" s="30">
        <f t="shared" si="116"/>
        <v>9.0390962261676609E-3</v>
      </c>
      <c r="AD285" s="32">
        <f t="shared" si="117"/>
        <v>0.99152660075259713</v>
      </c>
      <c r="AE285" s="130">
        <f t="shared" si="118"/>
        <v>0.97323202097407024</v>
      </c>
      <c r="AF285" s="141">
        <f t="shared" si="119"/>
        <v>218.54544246956348</v>
      </c>
      <c r="AG285" s="48">
        <f t="shared" si="134"/>
        <v>-218.54544246956348</v>
      </c>
      <c r="AH285" s="140">
        <f t="shared" si="135"/>
        <v>1.3893543704358773</v>
      </c>
      <c r="AI285" s="173">
        <f t="shared" si="136"/>
        <v>1.3893543704358772E-2</v>
      </c>
      <c r="AJ285" s="170">
        <f t="shared" si="137"/>
        <v>-1.3893543704358772E-2</v>
      </c>
      <c r="AK285" s="137">
        <f t="shared" si="120"/>
        <v>366.50703883194672</v>
      </c>
      <c r="AL285" s="8">
        <f t="shared" si="121"/>
        <v>2.3299875323073534E-2</v>
      </c>
    </row>
    <row r="286" spans="1:38" x14ac:dyDescent="0.2">
      <c r="A286" s="13" t="s">
        <v>26</v>
      </c>
      <c r="B286" s="270">
        <v>0.33333333333334297</v>
      </c>
      <c r="C286" s="271"/>
      <c r="D286" s="272"/>
      <c r="E286" s="249">
        <v>112.5</v>
      </c>
      <c r="F286" s="250"/>
      <c r="G286" s="251"/>
      <c r="H286" s="39">
        <v>15906</v>
      </c>
      <c r="I286" s="44">
        <v>15609.993</v>
      </c>
      <c r="J286" s="45">
        <v>8.6419999999999997E-2</v>
      </c>
      <c r="K286" s="41">
        <f t="shared" si="122"/>
        <v>15610.07942</v>
      </c>
      <c r="L286" s="116">
        <v>16179.499479999999</v>
      </c>
      <c r="M286" s="29">
        <f t="shared" si="111"/>
        <v>295.92057999999997</v>
      </c>
      <c r="N286" s="81">
        <f t="shared" si="112"/>
        <v>1.8604336728278634E-2</v>
      </c>
      <c r="O286" s="107">
        <f t="shared" si="123"/>
        <v>31</v>
      </c>
      <c r="P286" s="197">
        <f t="shared" si="124"/>
        <v>0.20617807914432346</v>
      </c>
      <c r="Q286" s="98">
        <f t="shared" si="125"/>
        <v>45.124922129390264</v>
      </c>
      <c r="R286" s="197">
        <f t="shared" si="126"/>
        <v>0.30012160536047933</v>
      </c>
      <c r="S286" s="208">
        <f t="shared" si="127"/>
        <v>76.124922129390256</v>
      </c>
      <c r="T286" s="213">
        <f t="shared" si="113"/>
        <v>15655.204342129391</v>
      </c>
      <c r="U286" s="84">
        <f t="shared" si="128"/>
        <v>9.1769999999999996</v>
      </c>
      <c r="V286" s="199">
        <f t="shared" si="129"/>
        <v>6.1035362332498587E-2</v>
      </c>
      <c r="W286" s="86">
        <f t="shared" si="130"/>
        <v>65.053538202065155</v>
      </c>
      <c r="X286" s="199">
        <f t="shared" si="131"/>
        <v>0.43266495316269865</v>
      </c>
      <c r="Y286" s="216">
        <f t="shared" si="132"/>
        <v>74.230538202065162</v>
      </c>
      <c r="Z286" s="98">
        <f t="shared" si="133"/>
        <v>150.35546033145542</v>
      </c>
      <c r="AA286" s="83">
        <f t="shared" si="114"/>
        <v>9.4527511839215018E-3</v>
      </c>
      <c r="AB286" s="51">
        <f t="shared" si="115"/>
        <v>145.56511966854455</v>
      </c>
      <c r="AC286" s="30">
        <f t="shared" si="116"/>
        <v>9.1515855443571326E-3</v>
      </c>
      <c r="AD286" s="32">
        <f t="shared" si="117"/>
        <v>0.99152660075259713</v>
      </c>
      <c r="AE286" s="130">
        <f t="shared" si="118"/>
        <v>0.97307451886469476</v>
      </c>
      <c r="AF286" s="141">
        <f t="shared" si="119"/>
        <v>220.9731579520261</v>
      </c>
      <c r="AG286" s="48">
        <f t="shared" si="134"/>
        <v>-220.9731579520261</v>
      </c>
      <c r="AH286" s="140">
        <f t="shared" si="135"/>
        <v>1.3892440459702382</v>
      </c>
      <c r="AI286" s="173">
        <f t="shared" si="136"/>
        <v>1.3892440459702383E-2</v>
      </c>
      <c r="AJ286" s="170">
        <f t="shared" si="137"/>
        <v>-1.3892440459702383E-2</v>
      </c>
      <c r="AK286" s="137">
        <f t="shared" si="120"/>
        <v>371.32861828348155</v>
      </c>
      <c r="AL286" s="8">
        <f t="shared" si="121"/>
        <v>2.3345191643623888E-2</v>
      </c>
    </row>
    <row r="287" spans="1:38" x14ac:dyDescent="0.2">
      <c r="A287" s="13" t="s">
        <v>26</v>
      </c>
      <c r="B287" s="270">
        <v>0.37500000000034101</v>
      </c>
      <c r="C287" s="271"/>
      <c r="D287" s="272"/>
      <c r="E287" s="249">
        <v>112.5</v>
      </c>
      <c r="F287" s="250"/>
      <c r="G287" s="251"/>
      <c r="H287" s="39">
        <v>16720</v>
      </c>
      <c r="I287" s="44">
        <v>16387.866000000002</v>
      </c>
      <c r="J287" s="45">
        <v>8.6419999999999997E-2</v>
      </c>
      <c r="K287" s="41">
        <f t="shared" si="122"/>
        <v>16387.952420000001</v>
      </c>
      <c r="L287" s="116">
        <v>16840.707739999998</v>
      </c>
      <c r="M287" s="29">
        <f t="shared" si="111"/>
        <v>332.04757999999856</v>
      </c>
      <c r="N287" s="81">
        <f t="shared" si="112"/>
        <v>1.9859305023923361E-2</v>
      </c>
      <c r="O287" s="107">
        <f t="shared" si="123"/>
        <v>31</v>
      </c>
      <c r="P287" s="197">
        <f t="shared" si="124"/>
        <v>0.1917956533764115</v>
      </c>
      <c r="Q287" s="98">
        <f t="shared" si="125"/>
        <v>49.734256392626648</v>
      </c>
      <c r="R287" s="197">
        <f t="shared" si="126"/>
        <v>0.30770368387141284</v>
      </c>
      <c r="S287" s="208">
        <f t="shared" si="127"/>
        <v>80.734256392626648</v>
      </c>
      <c r="T287" s="213">
        <f t="shared" si="113"/>
        <v>16437.686676392626</v>
      </c>
      <c r="U287" s="84">
        <f t="shared" si="128"/>
        <v>9.1769999999999996</v>
      </c>
      <c r="V287" s="199">
        <f t="shared" si="129"/>
        <v>5.6777700355978331E-2</v>
      </c>
      <c r="W287" s="86">
        <f t="shared" si="130"/>
        <v>71.719100991753038</v>
      </c>
      <c r="X287" s="199">
        <f t="shared" si="131"/>
        <v>0.4437229623961973</v>
      </c>
      <c r="Y287" s="216">
        <f t="shared" si="132"/>
        <v>80.89610099175303</v>
      </c>
      <c r="Z287" s="98">
        <f t="shared" si="133"/>
        <v>161.63035738437969</v>
      </c>
      <c r="AA287" s="83">
        <f t="shared" si="114"/>
        <v>9.6668874033719911E-3</v>
      </c>
      <c r="AB287" s="51">
        <f t="shared" si="115"/>
        <v>170.41722261561887</v>
      </c>
      <c r="AC287" s="30">
        <f t="shared" si="116"/>
        <v>1.0192417620551368E-2</v>
      </c>
      <c r="AD287" s="32">
        <f t="shared" si="117"/>
        <v>0.99152660075259713</v>
      </c>
      <c r="AE287" s="130">
        <f t="shared" si="118"/>
        <v>0.9718304466847526</v>
      </c>
      <c r="AF287" s="141">
        <f t="shared" si="119"/>
        <v>232.13595536202124</v>
      </c>
      <c r="AG287" s="48">
        <f t="shared" si="134"/>
        <v>-232.13595536202124</v>
      </c>
      <c r="AH287" s="140">
        <f t="shared" si="135"/>
        <v>1.3883729387680697</v>
      </c>
      <c r="AI287" s="173">
        <f t="shared" si="136"/>
        <v>1.3883729387680697E-2</v>
      </c>
      <c r="AJ287" s="170">
        <f t="shared" si="137"/>
        <v>-1.3883729387680697E-2</v>
      </c>
      <c r="AK287" s="137">
        <f t="shared" si="120"/>
        <v>393.7663127464009</v>
      </c>
      <c r="AL287" s="8">
        <f t="shared" si="121"/>
        <v>2.3550616791052685E-2</v>
      </c>
    </row>
    <row r="288" spans="1:38" x14ac:dyDescent="0.2">
      <c r="A288" s="13" t="s">
        <v>26</v>
      </c>
      <c r="B288" s="270">
        <v>0.416666666666345</v>
      </c>
      <c r="C288" s="271"/>
      <c r="D288" s="272"/>
      <c r="E288" s="249">
        <v>112.5</v>
      </c>
      <c r="F288" s="250"/>
      <c r="G288" s="251"/>
      <c r="H288" s="39">
        <v>17336</v>
      </c>
      <c r="I288" s="44">
        <v>16986.186000000002</v>
      </c>
      <c r="J288" s="45">
        <v>8.6419999999999997E-2</v>
      </c>
      <c r="K288" s="41">
        <f t="shared" si="122"/>
        <v>16986.272420000001</v>
      </c>
      <c r="L288" s="116">
        <v>17076.44256</v>
      </c>
      <c r="M288" s="29">
        <f t="shared" si="111"/>
        <v>349.72757999999885</v>
      </c>
      <c r="N288" s="81">
        <f t="shared" si="112"/>
        <v>2.0173487540378336E-2</v>
      </c>
      <c r="O288" s="107">
        <f t="shared" si="123"/>
        <v>31</v>
      </c>
      <c r="P288" s="197">
        <f t="shared" si="124"/>
        <v>0.18162884390870115</v>
      </c>
      <c r="Q288" s="98">
        <f t="shared" si="125"/>
        <v>53.432120504898627</v>
      </c>
      <c r="R288" s="197">
        <f t="shared" si="126"/>
        <v>0.31305852499661752</v>
      </c>
      <c r="S288" s="208">
        <f t="shared" si="127"/>
        <v>84.43212050489862</v>
      </c>
      <c r="T288" s="213">
        <f t="shared" si="113"/>
        <v>17039.704540504899</v>
      </c>
      <c r="U288" s="84">
        <f t="shared" si="128"/>
        <v>9.1769999999999996</v>
      </c>
      <c r="V288" s="199">
        <f t="shared" si="129"/>
        <v>5.3767996791940338E-2</v>
      </c>
      <c r="W288" s="86">
        <f t="shared" si="130"/>
        <v>77.068616207353315</v>
      </c>
      <c r="X288" s="199">
        <f t="shared" si="131"/>
        <v>0.451544634302741</v>
      </c>
      <c r="Y288" s="216">
        <f t="shared" si="132"/>
        <v>86.245616207353322</v>
      </c>
      <c r="Z288" s="98">
        <f t="shared" si="133"/>
        <v>170.67773671225194</v>
      </c>
      <c r="AA288" s="83">
        <f t="shared" si="114"/>
        <v>9.8452778444999972E-3</v>
      </c>
      <c r="AB288" s="51">
        <f t="shared" si="115"/>
        <v>179.04984328774691</v>
      </c>
      <c r="AC288" s="30">
        <f t="shared" si="116"/>
        <v>1.0328209695878341E-2</v>
      </c>
      <c r="AD288" s="32">
        <f t="shared" si="117"/>
        <v>0.99152660075259713</v>
      </c>
      <c r="AE288" s="130">
        <f t="shared" si="118"/>
        <v>0.97151910846396838</v>
      </c>
      <c r="AF288" s="141">
        <f t="shared" si="119"/>
        <v>240.65055542609855</v>
      </c>
      <c r="AG288" s="48">
        <f t="shared" si="134"/>
        <v>-240.65055542609855</v>
      </c>
      <c r="AH288" s="140">
        <f t="shared" si="135"/>
        <v>1.3881550266849247</v>
      </c>
      <c r="AI288" s="173">
        <f t="shared" si="136"/>
        <v>1.3881550266849247E-2</v>
      </c>
      <c r="AJ288" s="170">
        <f t="shared" si="137"/>
        <v>-1.3881550266849247E-2</v>
      </c>
      <c r="AK288" s="137">
        <f t="shared" si="120"/>
        <v>411.32829213835049</v>
      </c>
      <c r="AL288" s="8">
        <f t="shared" si="121"/>
        <v>2.3726828111349244E-2</v>
      </c>
    </row>
    <row r="289" spans="1:38" x14ac:dyDescent="0.2">
      <c r="A289" s="13" t="s">
        <v>26</v>
      </c>
      <c r="B289" s="270">
        <v>0.45833333333334297</v>
      </c>
      <c r="C289" s="271"/>
      <c r="D289" s="272"/>
      <c r="E289" s="249">
        <v>112.5</v>
      </c>
      <c r="F289" s="250"/>
      <c r="G289" s="251"/>
      <c r="H289" s="39">
        <v>17600</v>
      </c>
      <c r="I289" s="44">
        <v>17257.212</v>
      </c>
      <c r="J289" s="45">
        <v>8.6419999999999997E-2</v>
      </c>
      <c r="K289" s="41">
        <f t="shared" si="122"/>
        <v>17257.298419999999</v>
      </c>
      <c r="L289" s="116">
        <v>17054.603879999999</v>
      </c>
      <c r="M289" s="29">
        <f t="shared" si="111"/>
        <v>342.70158000000083</v>
      </c>
      <c r="N289" s="81">
        <f t="shared" si="112"/>
        <v>1.9471680681818229E-2</v>
      </c>
      <c r="O289" s="107">
        <f t="shared" si="123"/>
        <v>31</v>
      </c>
      <c r="P289" s="197">
        <f t="shared" si="124"/>
        <v>0.17726101186511192</v>
      </c>
      <c r="Q289" s="98">
        <f t="shared" si="125"/>
        <v>55.150805325358228</v>
      </c>
      <c r="R289" s="197">
        <f t="shared" si="126"/>
        <v>0.31535766313383234</v>
      </c>
      <c r="S289" s="208">
        <f t="shared" si="127"/>
        <v>86.15080532535822</v>
      </c>
      <c r="T289" s="213">
        <f t="shared" si="113"/>
        <v>17312.449225325356</v>
      </c>
      <c r="U289" s="84">
        <f t="shared" si="128"/>
        <v>9.1769999999999996</v>
      </c>
      <c r="V289" s="199">
        <f t="shared" si="129"/>
        <v>5.2474977609230061E-2</v>
      </c>
      <c r="W289" s="86">
        <f t="shared" si="130"/>
        <v>79.555547047636693</v>
      </c>
      <c r="X289" s="199">
        <f t="shared" si="131"/>
        <v>0.45490634739182573</v>
      </c>
      <c r="Y289" s="216">
        <f t="shared" si="132"/>
        <v>88.7325470476367</v>
      </c>
      <c r="Z289" s="98">
        <f t="shared" si="133"/>
        <v>174.88335237299492</v>
      </c>
      <c r="AA289" s="83">
        <f t="shared" si="114"/>
        <v>9.9365541121019842E-3</v>
      </c>
      <c r="AB289" s="51">
        <f t="shared" si="115"/>
        <v>167.81822762700591</v>
      </c>
      <c r="AC289" s="30">
        <f t="shared" si="116"/>
        <v>9.5351265697162443E-3</v>
      </c>
      <c r="AD289" s="32">
        <f t="shared" si="117"/>
        <v>0.99152660075259713</v>
      </c>
      <c r="AE289" s="130">
        <f t="shared" si="118"/>
        <v>0.9722150427742573</v>
      </c>
      <c r="AF289" s="141">
        <f t="shared" si="119"/>
        <v>244.40102274979859</v>
      </c>
      <c r="AG289" s="48">
        <f t="shared" si="134"/>
        <v>-244.40102274979859</v>
      </c>
      <c r="AH289" s="140">
        <f t="shared" si="135"/>
        <v>1.3886421747147646</v>
      </c>
      <c r="AI289" s="173">
        <f t="shared" si="136"/>
        <v>1.3886421747147645E-2</v>
      </c>
      <c r="AJ289" s="170">
        <f t="shared" si="137"/>
        <v>-1.3886421747147645E-2</v>
      </c>
      <c r="AK289" s="137">
        <f t="shared" si="120"/>
        <v>419.28437512279351</v>
      </c>
      <c r="AL289" s="8">
        <f t="shared" si="121"/>
        <v>2.3822975859249629E-2</v>
      </c>
    </row>
    <row r="290" spans="1:38" x14ac:dyDescent="0.2">
      <c r="A290" s="13" t="s">
        <v>26</v>
      </c>
      <c r="B290" s="270">
        <v>0.50000000000034095</v>
      </c>
      <c r="C290" s="271"/>
      <c r="D290" s="272"/>
      <c r="E290" s="249">
        <v>112.5</v>
      </c>
      <c r="F290" s="250"/>
      <c r="G290" s="251"/>
      <c r="H290" s="39">
        <v>17754</v>
      </c>
      <c r="I290" s="44">
        <v>17401.272000000001</v>
      </c>
      <c r="J290" s="45">
        <v>8.6419999999999997E-2</v>
      </c>
      <c r="K290" s="41">
        <f t="shared" si="122"/>
        <v>17401.35842</v>
      </c>
      <c r="L290" s="116">
        <v>17051.314679999999</v>
      </c>
      <c r="M290" s="29">
        <f t="shared" si="111"/>
        <v>352.64157999999952</v>
      </c>
      <c r="N290" s="81">
        <f t="shared" si="112"/>
        <v>1.9862655176298271E-2</v>
      </c>
      <c r="O290" s="107">
        <f t="shared" si="123"/>
        <v>31</v>
      </c>
      <c r="P290" s="197">
        <f t="shared" si="124"/>
        <v>0.17499685809388396</v>
      </c>
      <c r="Q290" s="98">
        <f t="shared" si="125"/>
        <v>56.075421270612004</v>
      </c>
      <c r="R290" s="197">
        <f t="shared" si="126"/>
        <v>0.31654911414993714</v>
      </c>
      <c r="S290" s="208">
        <f t="shared" si="127"/>
        <v>87.075421270611997</v>
      </c>
      <c r="T290" s="213">
        <f t="shared" si="113"/>
        <v>17457.433841270613</v>
      </c>
      <c r="U290" s="84">
        <f t="shared" si="128"/>
        <v>9.1769999999999996</v>
      </c>
      <c r="V290" s="199">
        <f t="shared" si="129"/>
        <v>5.1804715055728166E-2</v>
      </c>
      <c r="W290" s="86">
        <f t="shared" si="130"/>
        <v>80.893616307781699</v>
      </c>
      <c r="X290" s="199">
        <f t="shared" si="131"/>
        <v>0.45664931270045073</v>
      </c>
      <c r="Y290" s="216">
        <f t="shared" si="132"/>
        <v>90.070616307781705</v>
      </c>
      <c r="Z290" s="98">
        <f t="shared" si="133"/>
        <v>177.1460375783937</v>
      </c>
      <c r="AA290" s="83">
        <f t="shared" si="114"/>
        <v>9.9778099345721356E-3</v>
      </c>
      <c r="AB290" s="51">
        <f t="shared" si="115"/>
        <v>175.49554242160582</v>
      </c>
      <c r="AC290" s="30">
        <f t="shared" si="116"/>
        <v>9.8848452417261354E-3</v>
      </c>
      <c r="AD290" s="32">
        <f t="shared" si="117"/>
        <v>0.99152660075259713</v>
      </c>
      <c r="AE290" s="130">
        <f t="shared" si="118"/>
        <v>0.97182742339367745</v>
      </c>
      <c r="AF290" s="141">
        <f t="shared" si="119"/>
        <v>246.49135583244711</v>
      </c>
      <c r="AG290" s="48">
        <f t="shared" si="134"/>
        <v>-246.49135583244711</v>
      </c>
      <c r="AH290" s="140">
        <f t="shared" si="135"/>
        <v>1.3883708225326525</v>
      </c>
      <c r="AI290" s="173">
        <f t="shared" si="136"/>
        <v>1.3883708225326525E-2</v>
      </c>
      <c r="AJ290" s="170">
        <f t="shared" si="137"/>
        <v>-1.3883708225326525E-2</v>
      </c>
      <c r="AK290" s="137">
        <f t="shared" si="120"/>
        <v>423.63739341084079</v>
      </c>
      <c r="AL290" s="8">
        <f t="shared" si="121"/>
        <v>2.3861518159898659E-2</v>
      </c>
    </row>
    <row r="291" spans="1:38" x14ac:dyDescent="0.2">
      <c r="A291" s="13" t="s">
        <v>26</v>
      </c>
      <c r="B291" s="270">
        <v>0.541666666666345</v>
      </c>
      <c r="C291" s="271"/>
      <c r="D291" s="272"/>
      <c r="E291" s="249">
        <v>112.5</v>
      </c>
      <c r="F291" s="250"/>
      <c r="G291" s="251"/>
      <c r="H291" s="39">
        <v>17292</v>
      </c>
      <c r="I291" s="44">
        <v>16941.921999999999</v>
      </c>
      <c r="J291" s="45">
        <v>8.6449999999999999E-2</v>
      </c>
      <c r="K291" s="41">
        <f t="shared" si="122"/>
        <v>16942.008449999998</v>
      </c>
      <c r="L291" s="116">
        <v>17244.802479999998</v>
      </c>
      <c r="M291" s="29">
        <f t="shared" si="111"/>
        <v>349.99155000000246</v>
      </c>
      <c r="N291" s="81">
        <f t="shared" si="112"/>
        <v>2.0240085010409581E-2</v>
      </c>
      <c r="O291" s="107">
        <f t="shared" si="123"/>
        <v>31</v>
      </c>
      <c r="P291" s="197">
        <f t="shared" si="124"/>
        <v>0.18235590739727869</v>
      </c>
      <c r="Q291" s="98">
        <f t="shared" si="125"/>
        <v>53.154009318494673</v>
      </c>
      <c r="R291" s="197">
        <f t="shared" si="126"/>
        <v>0.31267572906701624</v>
      </c>
      <c r="S291" s="208">
        <f t="shared" si="127"/>
        <v>84.154009318494673</v>
      </c>
      <c r="T291" s="213">
        <f t="shared" si="113"/>
        <v>16995.162459318493</v>
      </c>
      <c r="U291" s="84">
        <f t="shared" si="128"/>
        <v>9.1769999999999996</v>
      </c>
      <c r="V291" s="199">
        <f t="shared" si="129"/>
        <v>5.3983231038220211E-2</v>
      </c>
      <c r="W291" s="86">
        <f t="shared" si="130"/>
        <v>76.66622544321622</v>
      </c>
      <c r="X291" s="199">
        <f t="shared" si="131"/>
        <v>0.45098513249748479</v>
      </c>
      <c r="Y291" s="216">
        <f t="shared" si="132"/>
        <v>85.843225443216227</v>
      </c>
      <c r="Z291" s="98">
        <f t="shared" si="133"/>
        <v>169.9972347617109</v>
      </c>
      <c r="AA291" s="83">
        <f t="shared" si="114"/>
        <v>9.8309758710219113E-3</v>
      </c>
      <c r="AB291" s="51">
        <f t="shared" si="115"/>
        <v>179.99431523829156</v>
      </c>
      <c r="AC291" s="30">
        <f t="shared" si="116"/>
        <v>1.0409109139387668E-2</v>
      </c>
      <c r="AD291" s="32">
        <f t="shared" si="117"/>
        <v>0.99152660075259713</v>
      </c>
      <c r="AE291" s="130">
        <f t="shared" si="118"/>
        <v>0.97145306100368034</v>
      </c>
      <c r="AF291" s="141">
        <f t="shared" si="119"/>
        <v>240.03177426255388</v>
      </c>
      <c r="AG291" s="48">
        <f t="shared" si="134"/>
        <v>-240.03177426255388</v>
      </c>
      <c r="AH291" s="140">
        <f t="shared" si="135"/>
        <v>1.3881088032763931</v>
      </c>
      <c r="AI291" s="173">
        <f t="shared" si="136"/>
        <v>1.388108803276393E-2</v>
      </c>
      <c r="AJ291" s="170">
        <f t="shared" si="137"/>
        <v>-1.388108803276393E-2</v>
      </c>
      <c r="AK291" s="137">
        <f t="shared" si="120"/>
        <v>410.02900902426478</v>
      </c>
      <c r="AL291" s="8">
        <f t="shared" si="121"/>
        <v>2.3712063903785843E-2</v>
      </c>
    </row>
    <row r="292" spans="1:38" x14ac:dyDescent="0.2">
      <c r="A292" s="13" t="s">
        <v>26</v>
      </c>
      <c r="B292" s="270">
        <v>0.58333333333334303</v>
      </c>
      <c r="C292" s="271"/>
      <c r="D292" s="272"/>
      <c r="E292" s="249">
        <v>112.5</v>
      </c>
      <c r="F292" s="250"/>
      <c r="G292" s="251"/>
      <c r="H292" s="39">
        <v>17754</v>
      </c>
      <c r="I292" s="44">
        <v>17407.77</v>
      </c>
      <c r="J292" s="45">
        <v>8.6400000000000005E-2</v>
      </c>
      <c r="K292" s="41">
        <f t="shared" si="122"/>
        <v>17407.856400000001</v>
      </c>
      <c r="L292" s="116">
        <v>17528.700380000002</v>
      </c>
      <c r="M292" s="29">
        <f t="shared" si="111"/>
        <v>346.14359999999942</v>
      </c>
      <c r="N292" s="81">
        <f t="shared" si="112"/>
        <v>1.9496654275092905E-2</v>
      </c>
      <c r="O292" s="107">
        <f t="shared" si="123"/>
        <v>31</v>
      </c>
      <c r="P292" s="197">
        <f t="shared" si="124"/>
        <v>0.17489565359004314</v>
      </c>
      <c r="Q292" s="98">
        <f t="shared" si="125"/>
        <v>56.117308230189067</v>
      </c>
      <c r="R292" s="197">
        <f t="shared" si="126"/>
        <v>0.31660236453654272</v>
      </c>
      <c r="S292" s="208">
        <f t="shared" si="127"/>
        <v>87.117308230189067</v>
      </c>
      <c r="T292" s="213">
        <f t="shared" si="113"/>
        <v>17463.973708230191</v>
      </c>
      <c r="U292" s="84">
        <f t="shared" si="128"/>
        <v>9.1769999999999996</v>
      </c>
      <c r="V292" s="199">
        <f t="shared" si="129"/>
        <v>5.1774755257929864E-2</v>
      </c>
      <c r="W292" s="86">
        <f t="shared" si="130"/>
        <v>80.954236051330113</v>
      </c>
      <c r="X292" s="199">
        <f t="shared" si="131"/>
        <v>0.45672722661548432</v>
      </c>
      <c r="Y292" s="216">
        <f t="shared" si="132"/>
        <v>90.13123605133012</v>
      </c>
      <c r="Z292" s="98">
        <f t="shared" si="133"/>
        <v>177.24854428151917</v>
      </c>
      <c r="AA292" s="83">
        <f t="shared" si="114"/>
        <v>9.9835836589793388E-3</v>
      </c>
      <c r="AB292" s="51">
        <f t="shared" si="115"/>
        <v>168.89505571848025</v>
      </c>
      <c r="AC292" s="30">
        <f t="shared" si="116"/>
        <v>9.5130706161135666E-3</v>
      </c>
      <c r="AD292" s="32">
        <f t="shared" si="117"/>
        <v>0.99152660075259713</v>
      </c>
      <c r="AE292" s="130">
        <f t="shared" si="118"/>
        <v>0.97219032414008322</v>
      </c>
      <c r="AF292" s="141">
        <f t="shared" si="119"/>
        <v>246.53645921325864</v>
      </c>
      <c r="AG292" s="48">
        <f t="shared" si="134"/>
        <v>-246.53645921325864</v>
      </c>
      <c r="AH292" s="140">
        <f t="shared" si="135"/>
        <v>1.3886248688366489</v>
      </c>
      <c r="AI292" s="173">
        <f t="shared" si="136"/>
        <v>1.3886248688366489E-2</v>
      </c>
      <c r="AJ292" s="170">
        <f t="shared" si="137"/>
        <v>-1.3886248688366489E-2</v>
      </c>
      <c r="AK292" s="137">
        <f t="shared" si="120"/>
        <v>423.78500349477781</v>
      </c>
      <c r="AL292" s="8">
        <f t="shared" si="121"/>
        <v>2.3869832347345826E-2</v>
      </c>
    </row>
    <row r="293" spans="1:38" x14ac:dyDescent="0.2">
      <c r="A293" s="13" t="s">
        <v>26</v>
      </c>
      <c r="B293" s="270">
        <v>0.62500000000034095</v>
      </c>
      <c r="C293" s="271"/>
      <c r="D293" s="272"/>
      <c r="E293" s="249">
        <v>112.5</v>
      </c>
      <c r="F293" s="250"/>
      <c r="G293" s="251"/>
      <c r="H293" s="39">
        <v>17600</v>
      </c>
      <c r="I293" s="44">
        <v>17261.131000000001</v>
      </c>
      <c r="J293" s="45">
        <v>8.6419999999999997E-2</v>
      </c>
      <c r="K293" s="41">
        <f t="shared" si="122"/>
        <v>17261.217420000001</v>
      </c>
      <c r="L293" s="116">
        <v>17279.442739999999</v>
      </c>
      <c r="M293" s="29">
        <f t="shared" si="111"/>
        <v>338.78257999999914</v>
      </c>
      <c r="N293" s="81">
        <f t="shared" si="112"/>
        <v>1.924901022727268E-2</v>
      </c>
      <c r="O293" s="107">
        <f t="shared" si="123"/>
        <v>31</v>
      </c>
      <c r="P293" s="197">
        <f t="shared" si="124"/>
        <v>0.1771988965116077</v>
      </c>
      <c r="Q293" s="98">
        <f t="shared" si="125"/>
        <v>55.175856818613219</v>
      </c>
      <c r="R293" s="197">
        <f t="shared" si="126"/>
        <v>0.31539035297873314</v>
      </c>
      <c r="S293" s="208">
        <f t="shared" si="127"/>
        <v>86.175856818613227</v>
      </c>
      <c r="T293" s="213">
        <f t="shared" si="113"/>
        <v>17316.393276818613</v>
      </c>
      <c r="U293" s="84">
        <f t="shared" si="128"/>
        <v>9.1769999999999996</v>
      </c>
      <c r="V293" s="199">
        <f t="shared" si="129"/>
        <v>5.2456589460871728E-2</v>
      </c>
      <c r="W293" s="86">
        <f t="shared" si="130"/>
        <v>79.591799216359874</v>
      </c>
      <c r="X293" s="199">
        <f t="shared" si="131"/>
        <v>0.45495416104878744</v>
      </c>
      <c r="Y293" s="216">
        <f t="shared" si="132"/>
        <v>88.768799216359866</v>
      </c>
      <c r="Z293" s="98">
        <f t="shared" si="133"/>
        <v>174.94465603497309</v>
      </c>
      <c r="AA293" s="83">
        <f t="shared" si="114"/>
        <v>9.9400372747143802E-3</v>
      </c>
      <c r="AB293" s="51">
        <f t="shared" si="115"/>
        <v>163.83792396502605</v>
      </c>
      <c r="AC293" s="30">
        <f t="shared" si="116"/>
        <v>9.3089729525582983E-3</v>
      </c>
      <c r="AD293" s="32">
        <f t="shared" si="117"/>
        <v>0.99152660075259713</v>
      </c>
      <c r="AE293" s="130">
        <f t="shared" si="118"/>
        <v>0.97243582645314075</v>
      </c>
      <c r="AF293" s="141">
        <f t="shared" si="119"/>
        <v>244.4282295054727</v>
      </c>
      <c r="AG293" s="48">
        <f t="shared" si="134"/>
        <v>-244.4282295054727</v>
      </c>
      <c r="AH293" s="140">
        <f t="shared" si="135"/>
        <v>1.3887967585538221</v>
      </c>
      <c r="AI293" s="173">
        <f t="shared" si="136"/>
        <v>1.3887967585538221E-2</v>
      </c>
      <c r="AJ293" s="170">
        <f t="shared" si="137"/>
        <v>-1.3887967585538221E-2</v>
      </c>
      <c r="AK293" s="137">
        <f t="shared" si="120"/>
        <v>419.37288554044579</v>
      </c>
      <c r="AL293" s="8">
        <f t="shared" si="121"/>
        <v>2.3828004860252602E-2</v>
      </c>
    </row>
    <row r="294" spans="1:38" x14ac:dyDescent="0.2">
      <c r="A294" s="13" t="s">
        <v>26</v>
      </c>
      <c r="B294" s="270">
        <v>0.666666666666345</v>
      </c>
      <c r="C294" s="271"/>
      <c r="D294" s="272"/>
      <c r="E294" s="249">
        <v>112.5</v>
      </c>
      <c r="F294" s="250"/>
      <c r="G294" s="251"/>
      <c r="H294" s="39">
        <v>18106</v>
      </c>
      <c r="I294" s="44">
        <v>17745.440999999999</v>
      </c>
      <c r="J294" s="45">
        <v>8.6419999999999997E-2</v>
      </c>
      <c r="K294" s="41">
        <f t="shared" si="122"/>
        <v>17745.527419999999</v>
      </c>
      <c r="L294" s="116">
        <v>17552.785640000002</v>
      </c>
      <c r="M294" s="29">
        <f t="shared" si="111"/>
        <v>360.47258000000147</v>
      </c>
      <c r="N294" s="81">
        <f t="shared" si="112"/>
        <v>1.990901248205023E-2</v>
      </c>
      <c r="O294" s="107">
        <f t="shared" si="123"/>
        <v>31</v>
      </c>
      <c r="P294" s="197">
        <f t="shared" si="124"/>
        <v>0.16974365235248443</v>
      </c>
      <c r="Q294" s="98">
        <f t="shared" si="125"/>
        <v>58.315508039624383</v>
      </c>
      <c r="R294" s="197">
        <f t="shared" si="126"/>
        <v>0.31931249430440362</v>
      </c>
      <c r="S294" s="208">
        <f t="shared" si="127"/>
        <v>89.315508039624376</v>
      </c>
      <c r="T294" s="213">
        <f t="shared" si="113"/>
        <v>17803.842928039623</v>
      </c>
      <c r="U294" s="84">
        <f t="shared" si="128"/>
        <v>9.1769999999999996</v>
      </c>
      <c r="V294" s="199">
        <f t="shared" si="129"/>
        <v>5.0249596698024181E-2</v>
      </c>
      <c r="W294" s="86">
        <f t="shared" si="130"/>
        <v>84.13582339056282</v>
      </c>
      <c r="X294" s="199">
        <f t="shared" si="131"/>
        <v>0.46069425664508784</v>
      </c>
      <c r="Y294" s="216">
        <f t="shared" si="132"/>
        <v>93.312823390562812</v>
      </c>
      <c r="Z294" s="98">
        <f t="shared" si="133"/>
        <v>182.62833143018719</v>
      </c>
      <c r="AA294" s="83">
        <f t="shared" si="114"/>
        <v>1.0086619431690445E-2</v>
      </c>
      <c r="AB294" s="51">
        <f t="shared" si="115"/>
        <v>177.84424856981428</v>
      </c>
      <c r="AC294" s="30">
        <f t="shared" si="116"/>
        <v>9.8223930503597862E-3</v>
      </c>
      <c r="AD294" s="32">
        <f t="shared" si="117"/>
        <v>0.99152660075259713</v>
      </c>
      <c r="AE294" s="130">
        <f t="shared" si="118"/>
        <v>0.97178155272206823</v>
      </c>
      <c r="AF294" s="141">
        <f t="shared" si="119"/>
        <v>251.37260764941763</v>
      </c>
      <c r="AG294" s="48">
        <f t="shared" si="134"/>
        <v>-251.37260764941763</v>
      </c>
      <c r="AH294" s="140">
        <f t="shared" si="135"/>
        <v>1.3883387145113091</v>
      </c>
      <c r="AI294" s="173">
        <f t="shared" si="136"/>
        <v>1.388338714511309E-2</v>
      </c>
      <c r="AJ294" s="170">
        <f t="shared" si="137"/>
        <v>-1.388338714511309E-2</v>
      </c>
      <c r="AK294" s="137">
        <f t="shared" si="120"/>
        <v>434.00093907960479</v>
      </c>
      <c r="AL294" s="8">
        <f t="shared" si="121"/>
        <v>2.3970006576803534E-2</v>
      </c>
    </row>
    <row r="295" spans="1:38" x14ac:dyDescent="0.2">
      <c r="A295" s="13" t="s">
        <v>26</v>
      </c>
      <c r="B295" s="270">
        <v>0.70833333333334303</v>
      </c>
      <c r="C295" s="271"/>
      <c r="D295" s="272"/>
      <c r="E295" s="249">
        <v>112.5</v>
      </c>
      <c r="F295" s="250"/>
      <c r="G295" s="251"/>
      <c r="H295" s="39">
        <v>18348</v>
      </c>
      <c r="I295" s="44">
        <v>17974.177</v>
      </c>
      <c r="J295" s="45">
        <v>8.6419999999999997E-2</v>
      </c>
      <c r="K295" s="41">
        <f t="shared" si="122"/>
        <v>17974.263419999999</v>
      </c>
      <c r="L295" s="116">
        <v>17598.009879999998</v>
      </c>
      <c r="M295" s="29">
        <f t="shared" si="111"/>
        <v>373.73658000000069</v>
      </c>
      <c r="N295" s="81">
        <f t="shared" si="112"/>
        <v>2.0369336167429732E-2</v>
      </c>
      <c r="O295" s="107">
        <f t="shared" si="123"/>
        <v>31</v>
      </c>
      <c r="P295" s="197">
        <f t="shared" si="124"/>
        <v>0.16637004351871224</v>
      </c>
      <c r="Q295" s="98">
        <f t="shared" si="125"/>
        <v>59.82854546139815</v>
      </c>
      <c r="R295" s="197">
        <f t="shared" si="126"/>
        <v>0.32108637780884075</v>
      </c>
      <c r="S295" s="208">
        <f t="shared" si="127"/>
        <v>90.82854546139815</v>
      </c>
      <c r="T295" s="213">
        <f t="shared" si="113"/>
        <v>18034.091965461397</v>
      </c>
      <c r="U295" s="84">
        <f t="shared" si="128"/>
        <v>9.1769999999999996</v>
      </c>
      <c r="V295" s="199">
        <f t="shared" si="129"/>
        <v>4.9250899657136193E-2</v>
      </c>
      <c r="W295" s="86">
        <f t="shared" si="130"/>
        <v>86.32607617163535</v>
      </c>
      <c r="X295" s="199">
        <f t="shared" si="131"/>
        <v>0.46329267901531096</v>
      </c>
      <c r="Y295" s="216">
        <f t="shared" si="132"/>
        <v>95.503076171635342</v>
      </c>
      <c r="Z295" s="98">
        <f t="shared" si="133"/>
        <v>186.33162163303348</v>
      </c>
      <c r="AA295" s="83">
        <f t="shared" si="114"/>
        <v>1.0155418663234874E-2</v>
      </c>
      <c r="AB295" s="51">
        <f t="shared" si="115"/>
        <v>187.40495836696721</v>
      </c>
      <c r="AC295" s="30">
        <f t="shared" si="116"/>
        <v>1.0213917504194855E-2</v>
      </c>
      <c r="AD295" s="32">
        <f t="shared" si="117"/>
        <v>0.99152660075259713</v>
      </c>
      <c r="AE295" s="130">
        <f t="shared" si="118"/>
        <v>0.97132519196291223</v>
      </c>
      <c r="AF295" s="141">
        <f t="shared" si="119"/>
        <v>254.67378455921175</v>
      </c>
      <c r="AG295" s="48">
        <f t="shared" si="134"/>
        <v>-254.67378455921175</v>
      </c>
      <c r="AH295" s="140">
        <f t="shared" si="135"/>
        <v>1.3880193185045331</v>
      </c>
      <c r="AI295" s="173">
        <f t="shared" si="136"/>
        <v>1.388019318504533E-2</v>
      </c>
      <c r="AJ295" s="170">
        <f t="shared" si="137"/>
        <v>-1.388019318504533E-2</v>
      </c>
      <c r="AK295" s="137">
        <f t="shared" si="120"/>
        <v>441.00540619224523</v>
      </c>
      <c r="AL295" s="8">
        <f t="shared" si="121"/>
        <v>2.4035611848280208E-2</v>
      </c>
    </row>
    <row r="296" spans="1:38" x14ac:dyDescent="0.2">
      <c r="A296" s="13" t="s">
        <v>26</v>
      </c>
      <c r="B296" s="270">
        <v>0.75000000000034095</v>
      </c>
      <c r="C296" s="271"/>
      <c r="D296" s="272"/>
      <c r="E296" s="249">
        <v>112.5</v>
      </c>
      <c r="F296" s="250"/>
      <c r="G296" s="251"/>
      <c r="H296" s="39">
        <v>18942</v>
      </c>
      <c r="I296" s="44">
        <v>18563.633999999998</v>
      </c>
      <c r="J296" s="45">
        <v>8.6419999999999997E-2</v>
      </c>
      <c r="K296" s="41">
        <f t="shared" si="122"/>
        <v>18563.720419999998</v>
      </c>
      <c r="L296" s="116">
        <v>17492.32388</v>
      </c>
      <c r="M296" s="29">
        <f t="shared" si="111"/>
        <v>378.27958000000217</v>
      </c>
      <c r="N296" s="81">
        <f t="shared" si="112"/>
        <v>1.9970413895048156E-2</v>
      </c>
      <c r="O296" s="107">
        <f t="shared" si="123"/>
        <v>31</v>
      </c>
      <c r="P296" s="197">
        <f t="shared" si="124"/>
        <v>0.15808665703425531</v>
      </c>
      <c r="Q296" s="98">
        <f t="shared" si="125"/>
        <v>63.81698441331941</v>
      </c>
      <c r="R296" s="197">
        <f t="shared" si="126"/>
        <v>0.3254391525131885</v>
      </c>
      <c r="S296" s="208">
        <f t="shared" si="127"/>
        <v>94.816984413319403</v>
      </c>
      <c r="T296" s="213">
        <f t="shared" si="113"/>
        <v>18627.537404413317</v>
      </c>
      <c r="U296" s="84">
        <f t="shared" si="128"/>
        <v>9.1769999999999996</v>
      </c>
      <c r="V296" s="199">
        <f t="shared" si="129"/>
        <v>4.6798750051721322E-2</v>
      </c>
      <c r="W296" s="86">
        <f t="shared" si="130"/>
        <v>92.100996539328008</v>
      </c>
      <c r="X296" s="199">
        <f t="shared" si="131"/>
        <v>0.46967544040083492</v>
      </c>
      <c r="Y296" s="216">
        <f t="shared" si="132"/>
        <v>101.277996539328</v>
      </c>
      <c r="Z296" s="98">
        <f t="shared" si="133"/>
        <v>196.0949809526474</v>
      </c>
      <c r="AA296" s="83">
        <f t="shared" si="114"/>
        <v>1.0352390505366245E-2</v>
      </c>
      <c r="AB296" s="51">
        <f t="shared" si="115"/>
        <v>182.18459904735477</v>
      </c>
      <c r="AC296" s="30">
        <f t="shared" si="116"/>
        <v>9.6180233896819116E-3</v>
      </c>
      <c r="AD296" s="32">
        <f t="shared" si="117"/>
        <v>0.99152660075259713</v>
      </c>
      <c r="AE296" s="130">
        <f t="shared" si="118"/>
        <v>0.97172088045799465</v>
      </c>
      <c r="AF296" s="141">
        <f t="shared" si="119"/>
        <v>262.9710751124552</v>
      </c>
      <c r="AG296" s="48">
        <f t="shared" si="134"/>
        <v>-262.9710751124552</v>
      </c>
      <c r="AH296" s="140">
        <f t="shared" si="135"/>
        <v>1.3882962470301721</v>
      </c>
      <c r="AI296" s="173">
        <f t="shared" si="136"/>
        <v>1.388296247030172E-2</v>
      </c>
      <c r="AJ296" s="170">
        <f t="shared" si="137"/>
        <v>-1.388296247030172E-2</v>
      </c>
      <c r="AK296" s="137">
        <f t="shared" si="120"/>
        <v>459.0660560651026</v>
      </c>
      <c r="AL296" s="8">
        <f t="shared" si="121"/>
        <v>2.4235352975667965E-2</v>
      </c>
    </row>
    <row r="297" spans="1:38" x14ac:dyDescent="0.2">
      <c r="A297" s="13" t="s">
        <v>26</v>
      </c>
      <c r="B297" s="270">
        <v>0.791666666666345</v>
      </c>
      <c r="C297" s="271"/>
      <c r="D297" s="272"/>
      <c r="E297" s="249">
        <v>112.5</v>
      </c>
      <c r="F297" s="250"/>
      <c r="G297" s="251"/>
      <c r="H297" s="39">
        <v>19118</v>
      </c>
      <c r="I297" s="44">
        <v>18719.576000000001</v>
      </c>
      <c r="J297" s="45">
        <v>8.6419999999999997E-2</v>
      </c>
      <c r="K297" s="41">
        <f t="shared" si="122"/>
        <v>18719.662420000001</v>
      </c>
      <c r="L297" s="116">
        <v>17497.939920000001</v>
      </c>
      <c r="M297" s="29">
        <f t="shared" si="111"/>
        <v>398.33757999999943</v>
      </c>
      <c r="N297" s="81">
        <f t="shared" si="112"/>
        <v>2.0835734909509334E-2</v>
      </c>
      <c r="O297" s="107">
        <f t="shared" si="123"/>
        <v>31</v>
      </c>
      <c r="P297" s="197">
        <f t="shared" si="124"/>
        <v>0.15598982593478064</v>
      </c>
      <c r="Q297" s="98">
        <f t="shared" si="125"/>
        <v>64.893659466437072</v>
      </c>
      <c r="R297" s="197">
        <f t="shared" si="126"/>
        <v>0.32654034336904675</v>
      </c>
      <c r="S297" s="208">
        <f t="shared" si="127"/>
        <v>95.893659466437072</v>
      </c>
      <c r="T297" s="213">
        <f t="shared" si="113"/>
        <v>18784.556079466438</v>
      </c>
      <c r="U297" s="84">
        <f t="shared" si="128"/>
        <v>9.1769999999999996</v>
      </c>
      <c r="V297" s="199">
        <f t="shared" si="129"/>
        <v>4.6178020406563929E-2</v>
      </c>
      <c r="W297" s="86">
        <f t="shared" si="130"/>
        <v>93.66025015686813</v>
      </c>
      <c r="X297" s="199">
        <f t="shared" si="131"/>
        <v>0.47129181028960876</v>
      </c>
      <c r="Y297" s="216">
        <f t="shared" si="132"/>
        <v>102.83725015686812</v>
      </c>
      <c r="Z297" s="98">
        <f t="shared" si="133"/>
        <v>198.73090962330519</v>
      </c>
      <c r="AA297" s="83">
        <f t="shared" si="114"/>
        <v>1.0394963365587677E-2</v>
      </c>
      <c r="AB297" s="51">
        <f t="shared" si="115"/>
        <v>199.60667037669424</v>
      </c>
      <c r="AC297" s="30">
        <f t="shared" si="116"/>
        <v>1.0440771543921657E-2</v>
      </c>
      <c r="AD297" s="32">
        <f t="shared" si="117"/>
        <v>0.99152660075259713</v>
      </c>
      <c r="AE297" s="130">
        <f t="shared" si="118"/>
        <v>0.97086293329897999</v>
      </c>
      <c r="AF297" s="141">
        <f t="shared" si="119"/>
        <v>265.29969695279379</v>
      </c>
      <c r="AG297" s="48">
        <f t="shared" si="134"/>
        <v>-265.29969695279379</v>
      </c>
      <c r="AH297" s="140">
        <f t="shared" si="135"/>
        <v>1.3876958727523476</v>
      </c>
      <c r="AI297" s="173">
        <f t="shared" si="136"/>
        <v>1.3876958727523475E-2</v>
      </c>
      <c r="AJ297" s="170">
        <f t="shared" si="137"/>
        <v>-1.3876958727523475E-2</v>
      </c>
      <c r="AK297" s="137">
        <f t="shared" si="120"/>
        <v>464.03060657609899</v>
      </c>
      <c r="AL297" s="8">
        <f t="shared" si="121"/>
        <v>2.4271922093111152E-2</v>
      </c>
    </row>
    <row r="298" spans="1:38" x14ac:dyDescent="0.2">
      <c r="A298" s="13" t="s">
        <v>26</v>
      </c>
      <c r="B298" s="270">
        <v>0.83333333333334303</v>
      </c>
      <c r="C298" s="271"/>
      <c r="D298" s="272"/>
      <c r="E298" s="249">
        <v>112.5</v>
      </c>
      <c r="F298" s="250"/>
      <c r="G298" s="251"/>
      <c r="H298" s="39">
        <v>18040</v>
      </c>
      <c r="I298" s="44">
        <v>17693.626</v>
      </c>
      <c r="J298" s="45">
        <v>8.6419999999999997E-2</v>
      </c>
      <c r="K298" s="41">
        <f t="shared" si="122"/>
        <v>17693.71242</v>
      </c>
      <c r="L298" s="116">
        <v>17350.530940000001</v>
      </c>
      <c r="M298" s="29">
        <f t="shared" si="111"/>
        <v>346.28758000000016</v>
      </c>
      <c r="N298" s="81">
        <f t="shared" si="112"/>
        <v>1.9195542128603114E-2</v>
      </c>
      <c r="O298" s="107">
        <f t="shared" si="123"/>
        <v>31</v>
      </c>
      <c r="P298" s="197">
        <f t="shared" si="124"/>
        <v>0.1705207459834171</v>
      </c>
      <c r="Q298" s="98">
        <f t="shared" si="125"/>
        <v>57.975455407715216</v>
      </c>
      <c r="R298" s="197">
        <f t="shared" si="126"/>
        <v>0.31890380338232038</v>
      </c>
      <c r="S298" s="208">
        <f t="shared" si="127"/>
        <v>88.975455407715216</v>
      </c>
      <c r="T298" s="213">
        <f t="shared" si="113"/>
        <v>17751.687875407715</v>
      </c>
      <c r="U298" s="84">
        <f t="shared" si="128"/>
        <v>9.1769999999999996</v>
      </c>
      <c r="V298" s="199">
        <f t="shared" si="129"/>
        <v>5.047964148031673E-2</v>
      </c>
      <c r="W298" s="86">
        <f t="shared" si="130"/>
        <v>83.643605952552974</v>
      </c>
      <c r="X298" s="199">
        <f t="shared" si="131"/>
        <v>0.46009580915394577</v>
      </c>
      <c r="Y298" s="216">
        <f t="shared" si="132"/>
        <v>92.820605952552967</v>
      </c>
      <c r="Z298" s="98">
        <f t="shared" si="133"/>
        <v>181.7960613602682</v>
      </c>
      <c r="AA298" s="83">
        <f t="shared" si="114"/>
        <v>1.0077386993362983E-2</v>
      </c>
      <c r="AB298" s="51">
        <f t="shared" si="115"/>
        <v>164.49151863973196</v>
      </c>
      <c r="AC298" s="30">
        <f t="shared" si="116"/>
        <v>9.1181551352401309E-3</v>
      </c>
      <c r="AD298" s="32">
        <f t="shared" si="117"/>
        <v>0.99152660075259713</v>
      </c>
      <c r="AE298" s="130">
        <f t="shared" si="118"/>
        <v>0.97248896024211595</v>
      </c>
      <c r="AF298" s="141">
        <f t="shared" si="119"/>
        <v>250.54564699082894</v>
      </c>
      <c r="AG298" s="48">
        <f t="shared" si="134"/>
        <v>-250.54564699082894</v>
      </c>
      <c r="AH298" s="140">
        <f t="shared" si="135"/>
        <v>1.3888339633637967</v>
      </c>
      <c r="AI298" s="173">
        <f t="shared" si="136"/>
        <v>1.3888339633637968E-2</v>
      </c>
      <c r="AJ298" s="170">
        <f t="shared" si="137"/>
        <v>-1.3888339633637968E-2</v>
      </c>
      <c r="AK298" s="137">
        <f t="shared" si="120"/>
        <v>432.34170835109717</v>
      </c>
      <c r="AL298" s="8">
        <f t="shared" si="121"/>
        <v>2.3965726627000951E-2</v>
      </c>
    </row>
    <row r="299" spans="1:38" x14ac:dyDescent="0.2">
      <c r="A299" s="13" t="s">
        <v>26</v>
      </c>
      <c r="B299" s="270">
        <v>0.87500000000034095</v>
      </c>
      <c r="C299" s="271"/>
      <c r="D299" s="272"/>
      <c r="E299" s="249">
        <v>112.5</v>
      </c>
      <c r="F299" s="250"/>
      <c r="G299" s="251"/>
      <c r="H299" s="39">
        <v>17666</v>
      </c>
      <c r="I299" s="44">
        <v>17341.544000000002</v>
      </c>
      <c r="J299" s="45">
        <v>8.6419999999999997E-2</v>
      </c>
      <c r="K299" s="41">
        <f t="shared" si="122"/>
        <v>17341.630420000001</v>
      </c>
      <c r="L299" s="116">
        <v>16826.683499999999</v>
      </c>
      <c r="M299" s="29">
        <f t="shared" si="111"/>
        <v>324.36957999999868</v>
      </c>
      <c r="N299" s="81">
        <f t="shared" si="112"/>
        <v>1.8361235140948642E-2</v>
      </c>
      <c r="O299" s="107">
        <f t="shared" si="123"/>
        <v>31</v>
      </c>
      <c r="P299" s="197">
        <f t="shared" si="124"/>
        <v>0.17593082311821648</v>
      </c>
      <c r="Q299" s="98">
        <f t="shared" si="125"/>
        <v>55.691138078494333</v>
      </c>
      <c r="R299" s="197">
        <f t="shared" si="126"/>
        <v>0.31605766975934702</v>
      </c>
      <c r="S299" s="208">
        <f t="shared" si="127"/>
        <v>86.691138078494333</v>
      </c>
      <c r="T299" s="213">
        <f t="shared" si="113"/>
        <v>17397.321558078496</v>
      </c>
      <c r="U299" s="84">
        <f t="shared" si="128"/>
        <v>9.1769999999999996</v>
      </c>
      <c r="V299" s="199">
        <f t="shared" si="129"/>
        <v>5.2081198830834598E-2</v>
      </c>
      <c r="W299" s="86">
        <f t="shared" si="130"/>
        <v>80.337483259215162</v>
      </c>
      <c r="X299" s="199">
        <f t="shared" si="131"/>
        <v>0.45593030829160197</v>
      </c>
      <c r="Y299" s="216">
        <f t="shared" si="132"/>
        <v>89.514483259215154</v>
      </c>
      <c r="Z299" s="98">
        <f t="shared" si="133"/>
        <v>176.20562133770949</v>
      </c>
      <c r="AA299" s="83">
        <f t="shared" si="114"/>
        <v>9.9742794824923299E-3</v>
      </c>
      <c r="AB299" s="51">
        <f t="shared" si="115"/>
        <v>148.16395866228919</v>
      </c>
      <c r="AC299" s="30">
        <f t="shared" si="116"/>
        <v>8.3869556584563118E-3</v>
      </c>
      <c r="AD299" s="32">
        <f t="shared" si="117"/>
        <v>0.99152660075259713</v>
      </c>
      <c r="AE299" s="130">
        <f t="shared" si="118"/>
        <v>0.97331609725583601</v>
      </c>
      <c r="AF299" s="141">
        <f t="shared" si="119"/>
        <v>245.45374766314069</v>
      </c>
      <c r="AG299" s="48">
        <f t="shared" si="134"/>
        <v>-245.45374766314069</v>
      </c>
      <c r="AH299" s="140">
        <f t="shared" si="135"/>
        <v>1.3894132665184007</v>
      </c>
      <c r="AI299" s="173">
        <f t="shared" si="136"/>
        <v>1.3894132665184007E-2</v>
      </c>
      <c r="AJ299" s="170">
        <f t="shared" si="137"/>
        <v>-1.3894132665184007E-2</v>
      </c>
      <c r="AK299" s="137">
        <f t="shared" si="120"/>
        <v>421.65936900085018</v>
      </c>
      <c r="AL299" s="8">
        <f t="shared" si="121"/>
        <v>2.3868412147676338E-2</v>
      </c>
    </row>
    <row r="300" spans="1:38" x14ac:dyDescent="0.2">
      <c r="A300" s="13" t="s">
        <v>26</v>
      </c>
      <c r="B300" s="270">
        <v>0.916666666666345</v>
      </c>
      <c r="C300" s="271"/>
      <c r="D300" s="272"/>
      <c r="E300" s="249">
        <v>112.5</v>
      </c>
      <c r="F300" s="250"/>
      <c r="G300" s="251"/>
      <c r="H300" s="39">
        <v>16720</v>
      </c>
      <c r="I300" s="44">
        <v>16393.843000000001</v>
      </c>
      <c r="J300" s="45">
        <v>8.6400000000000005E-2</v>
      </c>
      <c r="K300" s="41">
        <f t="shared" si="122"/>
        <v>16393.929400000001</v>
      </c>
      <c r="L300" s="116">
        <v>16581.826939999999</v>
      </c>
      <c r="M300" s="29">
        <f t="shared" si="111"/>
        <v>326.0705999999991</v>
      </c>
      <c r="N300" s="81">
        <f t="shared" si="112"/>
        <v>1.9501830143540615E-2</v>
      </c>
      <c r="O300" s="107">
        <f t="shared" si="123"/>
        <v>31</v>
      </c>
      <c r="P300" s="197">
        <f t="shared" si="124"/>
        <v>0.19169037750044093</v>
      </c>
      <c r="Q300" s="98">
        <f t="shared" si="125"/>
        <v>49.770540957811917</v>
      </c>
      <c r="R300" s="197">
        <f t="shared" si="126"/>
        <v>0.30775915434206852</v>
      </c>
      <c r="S300" s="208">
        <f t="shared" si="127"/>
        <v>80.770540957811917</v>
      </c>
      <c r="T300" s="213">
        <f t="shared" si="113"/>
        <v>16443.699940957813</v>
      </c>
      <c r="U300" s="84">
        <f t="shared" si="128"/>
        <v>9.1769999999999996</v>
      </c>
      <c r="V300" s="199">
        <f t="shared" si="129"/>
        <v>5.6746535300695046E-2</v>
      </c>
      <c r="W300" s="86">
        <f t="shared" si="130"/>
        <v>71.771583414660526</v>
      </c>
      <c r="X300" s="199">
        <f t="shared" si="131"/>
        <v>0.44380393285679554</v>
      </c>
      <c r="Y300" s="216">
        <f t="shared" si="132"/>
        <v>80.948583414660533</v>
      </c>
      <c r="Z300" s="98">
        <f t="shared" si="133"/>
        <v>161.71912437247244</v>
      </c>
      <c r="AA300" s="83">
        <f t="shared" si="114"/>
        <v>9.6721964337603133E-3</v>
      </c>
      <c r="AB300" s="51">
        <f t="shared" si="115"/>
        <v>164.35147562752667</v>
      </c>
      <c r="AC300" s="30">
        <f t="shared" si="116"/>
        <v>9.8296337097803031E-3</v>
      </c>
      <c r="AD300" s="32">
        <f t="shared" si="117"/>
        <v>0.99152660075259713</v>
      </c>
      <c r="AE300" s="130">
        <f t="shared" si="118"/>
        <v>0.97218489372378947</v>
      </c>
      <c r="AF300" s="141">
        <f t="shared" si="119"/>
        <v>232.17744239448427</v>
      </c>
      <c r="AG300" s="48">
        <f t="shared" si="134"/>
        <v>-232.17744239448427</v>
      </c>
      <c r="AH300" s="140">
        <f t="shared" si="135"/>
        <v>1.3886210669526571</v>
      </c>
      <c r="AI300" s="173">
        <f t="shared" si="136"/>
        <v>1.3886210669526571E-2</v>
      </c>
      <c r="AJ300" s="170">
        <f t="shared" si="137"/>
        <v>-1.3886210669526571E-2</v>
      </c>
      <c r="AK300" s="137">
        <f t="shared" si="120"/>
        <v>393.89656676695671</v>
      </c>
      <c r="AL300" s="8">
        <f t="shared" si="121"/>
        <v>2.3558407103286886E-2</v>
      </c>
    </row>
    <row r="301" spans="1:38" x14ac:dyDescent="0.2">
      <c r="A301" s="13" t="s">
        <v>26</v>
      </c>
      <c r="B301" s="270">
        <v>0.95833333333334303</v>
      </c>
      <c r="C301" s="271"/>
      <c r="D301" s="272"/>
      <c r="E301" s="249">
        <v>112.5</v>
      </c>
      <c r="F301" s="250"/>
      <c r="G301" s="251"/>
      <c r="H301" s="39">
        <v>16104</v>
      </c>
      <c r="I301" s="44">
        <v>15793.046</v>
      </c>
      <c r="J301" s="45">
        <v>8.6419999999999997E-2</v>
      </c>
      <c r="K301" s="41">
        <f t="shared" si="122"/>
        <v>15793.13242</v>
      </c>
      <c r="L301" s="116">
        <v>16504.67612</v>
      </c>
      <c r="M301" s="29">
        <f t="shared" si="111"/>
        <v>310.86758000000009</v>
      </c>
      <c r="N301" s="81">
        <f t="shared" si="112"/>
        <v>1.930374937903627E-2</v>
      </c>
      <c r="O301" s="107">
        <f t="shared" si="123"/>
        <v>31</v>
      </c>
      <c r="P301" s="197">
        <f t="shared" si="124"/>
        <v>0.20266849275452001</v>
      </c>
      <c r="Q301" s="98">
        <f t="shared" si="125"/>
        <v>46.189450302899075</v>
      </c>
      <c r="R301" s="197">
        <f t="shared" si="126"/>
        <v>0.301972460453173</v>
      </c>
      <c r="S301" s="208">
        <f t="shared" si="127"/>
        <v>77.189450302899075</v>
      </c>
      <c r="T301" s="213">
        <f t="shared" si="113"/>
        <v>15839.3218703029</v>
      </c>
      <c r="U301" s="84">
        <f t="shared" si="128"/>
        <v>9.1769999999999996</v>
      </c>
      <c r="V301" s="199">
        <f t="shared" si="129"/>
        <v>5.9996411548652581E-2</v>
      </c>
      <c r="W301" s="86">
        <f t="shared" si="130"/>
        <v>66.592697804786383</v>
      </c>
      <c r="X301" s="199">
        <f t="shared" si="131"/>
        <v>0.43536263524365448</v>
      </c>
      <c r="Y301" s="216">
        <f t="shared" si="132"/>
        <v>75.769697804786375</v>
      </c>
      <c r="Z301" s="98">
        <f t="shared" si="133"/>
        <v>152.95914810768545</v>
      </c>
      <c r="AA301" s="83">
        <f t="shared" si="114"/>
        <v>9.4982084021165824E-3</v>
      </c>
      <c r="AB301" s="51">
        <f t="shared" si="115"/>
        <v>157.90843189231464</v>
      </c>
      <c r="AC301" s="30">
        <f t="shared" si="116"/>
        <v>9.8055409769196872E-3</v>
      </c>
      <c r="AD301" s="32">
        <f t="shared" si="117"/>
        <v>0.99152660075259713</v>
      </c>
      <c r="AE301" s="130">
        <f t="shared" si="118"/>
        <v>0.97238109885180091</v>
      </c>
      <c r="AF301" s="141">
        <f t="shared" si="119"/>
        <v>223.64565898817997</v>
      </c>
      <c r="AG301" s="48">
        <f t="shared" si="134"/>
        <v>-223.64565898817997</v>
      </c>
      <c r="AH301" s="140">
        <f t="shared" si="135"/>
        <v>1.3887584388237704</v>
      </c>
      <c r="AI301" s="173">
        <f t="shared" si="136"/>
        <v>1.3887584388237704E-2</v>
      </c>
      <c r="AJ301" s="170">
        <f t="shared" si="137"/>
        <v>-1.3887584388237704E-2</v>
      </c>
      <c r="AK301" s="137">
        <f t="shared" si="120"/>
        <v>376.60480709586545</v>
      </c>
      <c r="AL301" s="8">
        <f t="shared" si="121"/>
        <v>2.3385792790354288E-2</v>
      </c>
    </row>
    <row r="302" spans="1:38" x14ac:dyDescent="0.2">
      <c r="A302" s="13" t="s">
        <v>27</v>
      </c>
      <c r="B302" s="270">
        <v>3.4106051316484799E-13</v>
      </c>
      <c r="C302" s="271"/>
      <c r="D302" s="272"/>
      <c r="E302" s="249">
        <v>112.5</v>
      </c>
      <c r="F302" s="250"/>
      <c r="G302" s="251"/>
      <c r="H302" s="39">
        <v>15708</v>
      </c>
      <c r="I302" s="44">
        <v>15413.698</v>
      </c>
      <c r="J302" s="45">
        <v>8.6449999999999999E-2</v>
      </c>
      <c r="K302" s="41">
        <f t="shared" si="122"/>
        <v>15413.784450000001</v>
      </c>
      <c r="L302" s="116">
        <v>16242.232540000001</v>
      </c>
      <c r="M302" s="29">
        <f t="shared" si="111"/>
        <v>294.21554999999898</v>
      </c>
      <c r="N302" s="81">
        <f t="shared" si="112"/>
        <v>1.8730299847211546E-2</v>
      </c>
      <c r="O302" s="107">
        <f t="shared" si="123"/>
        <v>31</v>
      </c>
      <c r="P302" s="197">
        <f t="shared" si="124"/>
        <v>0.21003091170969695</v>
      </c>
      <c r="Q302" s="98">
        <f t="shared" si="125"/>
        <v>43.997176124270702</v>
      </c>
      <c r="R302" s="197">
        <f t="shared" si="126"/>
        <v>0.29808925851718343</v>
      </c>
      <c r="S302" s="208">
        <f t="shared" si="127"/>
        <v>74.997176124270709</v>
      </c>
      <c r="T302" s="213">
        <f t="shared" si="113"/>
        <v>15457.781626124271</v>
      </c>
      <c r="U302" s="84">
        <f t="shared" si="128"/>
        <v>9.1769999999999996</v>
      </c>
      <c r="V302" s="199">
        <f t="shared" si="129"/>
        <v>6.2175925056770609E-2</v>
      </c>
      <c r="W302" s="86">
        <f t="shared" si="130"/>
        <v>63.423145373090357</v>
      </c>
      <c r="X302" s="199">
        <f t="shared" si="131"/>
        <v>0.42970390471634889</v>
      </c>
      <c r="Y302" s="216">
        <f t="shared" si="132"/>
        <v>72.600145373090356</v>
      </c>
      <c r="Z302" s="98">
        <f t="shared" si="133"/>
        <v>147.59732149736107</v>
      </c>
      <c r="AA302" s="83">
        <f t="shared" si="114"/>
        <v>9.3963153486988204E-3</v>
      </c>
      <c r="AB302" s="51">
        <f t="shared" si="115"/>
        <v>146.61822850263792</v>
      </c>
      <c r="AC302" s="30">
        <f t="shared" si="116"/>
        <v>9.3339844985127277E-3</v>
      </c>
      <c r="AD302" s="32">
        <f t="shared" si="117"/>
        <v>0.99152660075259713</v>
      </c>
      <c r="AE302" s="130">
        <f t="shared" si="118"/>
        <v>0.97294955328285615</v>
      </c>
      <c r="AF302" s="141">
        <f t="shared" si="119"/>
        <v>218.20870594533113</v>
      </c>
      <c r="AG302" s="48">
        <f t="shared" si="134"/>
        <v>-218.20870594533113</v>
      </c>
      <c r="AH302" s="140">
        <f t="shared" si="135"/>
        <v>1.3891565186231929</v>
      </c>
      <c r="AI302" s="173">
        <f t="shared" si="136"/>
        <v>1.3891565186231929E-2</v>
      </c>
      <c r="AJ302" s="170">
        <f t="shared" si="137"/>
        <v>-1.3891565186231929E-2</v>
      </c>
      <c r="AK302" s="137">
        <f t="shared" si="120"/>
        <v>365.8060274426922</v>
      </c>
      <c r="AL302" s="8">
        <f t="shared" si="121"/>
        <v>2.3287880534930749E-2</v>
      </c>
    </row>
    <row r="303" spans="1:38" x14ac:dyDescent="0.2">
      <c r="A303" s="13" t="s">
        <v>27</v>
      </c>
      <c r="B303" s="270">
        <v>4.1666666666344603E-2</v>
      </c>
      <c r="C303" s="271"/>
      <c r="D303" s="272"/>
      <c r="E303" s="249">
        <v>112.5</v>
      </c>
      <c r="F303" s="250"/>
      <c r="G303" s="251"/>
      <c r="H303" s="39">
        <v>15158</v>
      </c>
      <c r="I303" s="44">
        <v>14865.056</v>
      </c>
      <c r="J303" s="45">
        <v>8.6419999999999997E-2</v>
      </c>
      <c r="K303" s="41">
        <f t="shared" si="122"/>
        <v>14865.14242</v>
      </c>
      <c r="L303" s="116">
        <v>15878.92504</v>
      </c>
      <c r="M303" s="29">
        <f t="shared" si="111"/>
        <v>292.85757999999987</v>
      </c>
      <c r="N303" s="81">
        <f t="shared" si="112"/>
        <v>1.9320331178255698E-2</v>
      </c>
      <c r="O303" s="107">
        <f t="shared" si="123"/>
        <v>31</v>
      </c>
      <c r="P303" s="197">
        <f t="shared" si="124"/>
        <v>0.22131099948249097</v>
      </c>
      <c r="Q303" s="98">
        <f t="shared" si="125"/>
        <v>40.920825771645077</v>
      </c>
      <c r="R303" s="197">
        <f t="shared" si="126"/>
        <v>0.29213641455392408</v>
      </c>
      <c r="S303" s="208">
        <f t="shared" si="127"/>
        <v>71.92082577164507</v>
      </c>
      <c r="T303" s="213">
        <f t="shared" si="113"/>
        <v>14906.063245771646</v>
      </c>
      <c r="U303" s="84">
        <f t="shared" si="128"/>
        <v>9.1769999999999996</v>
      </c>
      <c r="V303" s="199">
        <f t="shared" si="129"/>
        <v>6.5515194911316757E-2</v>
      </c>
      <c r="W303" s="86">
        <f t="shared" si="130"/>
        <v>58.976549530485201</v>
      </c>
      <c r="X303" s="199">
        <f t="shared" si="131"/>
        <v>0.42103739105226817</v>
      </c>
      <c r="Y303" s="216">
        <f t="shared" si="132"/>
        <v>68.153549530485208</v>
      </c>
      <c r="Z303" s="98">
        <f t="shared" si="133"/>
        <v>140.07437530213028</v>
      </c>
      <c r="AA303" s="83">
        <f t="shared" si="114"/>
        <v>9.2409536417819155E-3</v>
      </c>
      <c r="AB303" s="51">
        <f t="shared" si="115"/>
        <v>152.78320469786959</v>
      </c>
      <c r="AC303" s="30">
        <f t="shared" si="116"/>
        <v>1.0079377536473783E-2</v>
      </c>
      <c r="AD303" s="32">
        <f t="shared" si="117"/>
        <v>0.99152660075259713</v>
      </c>
      <c r="AE303" s="130">
        <f t="shared" si="118"/>
        <v>0.97236432548337504</v>
      </c>
      <c r="AF303" s="141">
        <f t="shared" si="119"/>
        <v>210.50622395165854</v>
      </c>
      <c r="AG303" s="48">
        <f t="shared" si="134"/>
        <v>-210.50622395165854</v>
      </c>
      <c r="AH303" s="140">
        <f t="shared" si="135"/>
        <v>1.3887466944957021</v>
      </c>
      <c r="AI303" s="173">
        <f t="shared" si="136"/>
        <v>1.3887466944957022E-2</v>
      </c>
      <c r="AJ303" s="170">
        <f t="shared" si="137"/>
        <v>-1.3887466944957022E-2</v>
      </c>
      <c r="AK303" s="137">
        <f t="shared" si="120"/>
        <v>350.58059925378882</v>
      </c>
      <c r="AL303" s="8">
        <f t="shared" si="121"/>
        <v>2.3128420586738939E-2</v>
      </c>
    </row>
    <row r="304" spans="1:38" x14ac:dyDescent="0.2">
      <c r="A304" s="13" t="s">
        <v>27</v>
      </c>
      <c r="B304" s="270">
        <v>8.3333333333342793E-2</v>
      </c>
      <c r="C304" s="271"/>
      <c r="D304" s="272"/>
      <c r="E304" s="249">
        <v>112.5</v>
      </c>
      <c r="F304" s="250"/>
      <c r="G304" s="251"/>
      <c r="H304" s="39">
        <v>14828</v>
      </c>
      <c r="I304" s="44">
        <v>14561.257</v>
      </c>
      <c r="J304" s="45">
        <v>8.0869999999999997E-2</v>
      </c>
      <c r="K304" s="41">
        <f t="shared" si="122"/>
        <v>14561.337869999999</v>
      </c>
      <c r="L304" s="116">
        <v>15572.0926</v>
      </c>
      <c r="M304" s="29">
        <f t="shared" si="111"/>
        <v>266.66213000000062</v>
      </c>
      <c r="N304" s="81">
        <f t="shared" si="112"/>
        <v>1.7983688292419787E-2</v>
      </c>
      <c r="O304" s="107">
        <f t="shared" si="123"/>
        <v>31</v>
      </c>
      <c r="P304" s="197">
        <f t="shared" si="124"/>
        <v>0.22789682017966909</v>
      </c>
      <c r="Q304" s="98">
        <f t="shared" si="125"/>
        <v>39.265288993388168</v>
      </c>
      <c r="R304" s="197">
        <f t="shared" si="126"/>
        <v>0.28865917758157816</v>
      </c>
      <c r="S304" s="208">
        <f t="shared" si="127"/>
        <v>70.265288993388168</v>
      </c>
      <c r="T304" s="213">
        <f t="shared" si="113"/>
        <v>14600.603158993388</v>
      </c>
      <c r="U304" s="84">
        <f t="shared" si="128"/>
        <v>9.1769999999999996</v>
      </c>
      <c r="V304" s="199">
        <f t="shared" si="129"/>
        <v>6.7464810283510424E-2</v>
      </c>
      <c r="W304" s="86">
        <f t="shared" si="130"/>
        <v>56.584181123923024</v>
      </c>
      <c r="X304" s="199">
        <f t="shared" si="131"/>
        <v>0.4159791919552423</v>
      </c>
      <c r="Y304" s="216">
        <f t="shared" si="132"/>
        <v>65.761181123923024</v>
      </c>
      <c r="Z304" s="98">
        <f t="shared" si="133"/>
        <v>136.02647011731119</v>
      </c>
      <c r="AA304" s="83">
        <f t="shared" si="114"/>
        <v>9.1736222091523597E-3</v>
      </c>
      <c r="AB304" s="51">
        <f t="shared" si="115"/>
        <v>130.63565988268942</v>
      </c>
      <c r="AC304" s="30">
        <f t="shared" si="116"/>
        <v>8.8100660832674278E-3</v>
      </c>
      <c r="AD304" s="32">
        <f t="shared" si="117"/>
        <v>0.99152660075259713</v>
      </c>
      <c r="AE304" s="130">
        <f t="shared" si="118"/>
        <v>0.97368988777279197</v>
      </c>
      <c r="AF304" s="141">
        <f t="shared" si="119"/>
        <v>206.06102990948719</v>
      </c>
      <c r="AG304" s="48">
        <f t="shared" si="134"/>
        <v>-206.06102990948719</v>
      </c>
      <c r="AH304" s="140">
        <f t="shared" si="135"/>
        <v>1.3896751410135364</v>
      </c>
      <c r="AI304" s="173">
        <f t="shared" si="136"/>
        <v>1.3896751410135364E-2</v>
      </c>
      <c r="AJ304" s="170">
        <f t="shared" si="137"/>
        <v>-1.3896751410135364E-2</v>
      </c>
      <c r="AK304" s="137">
        <f t="shared" si="120"/>
        <v>342.08750002679835</v>
      </c>
      <c r="AL304" s="8">
        <f t="shared" si="121"/>
        <v>2.3070373619287723E-2</v>
      </c>
    </row>
    <row r="305" spans="1:38" x14ac:dyDescent="0.2">
      <c r="A305" s="13" t="s">
        <v>27</v>
      </c>
      <c r="B305" s="270">
        <v>0.12500000000034101</v>
      </c>
      <c r="C305" s="271"/>
      <c r="D305" s="272"/>
      <c r="E305" s="249">
        <v>112.5</v>
      </c>
      <c r="F305" s="250"/>
      <c r="G305" s="251"/>
      <c r="H305" s="39">
        <v>14850</v>
      </c>
      <c r="I305" s="44">
        <v>14571.43</v>
      </c>
      <c r="J305" s="45">
        <v>8.6419999999999997E-2</v>
      </c>
      <c r="K305" s="41">
        <f t="shared" si="122"/>
        <v>14571.51642</v>
      </c>
      <c r="L305" s="116">
        <v>15550.2346</v>
      </c>
      <c r="M305" s="29">
        <f t="shared" si="111"/>
        <v>278.48358000000007</v>
      </c>
      <c r="N305" s="81">
        <f t="shared" si="112"/>
        <v>1.8753103030303035E-2</v>
      </c>
      <c r="O305" s="107">
        <f t="shared" si="123"/>
        <v>31</v>
      </c>
      <c r="P305" s="197">
        <f t="shared" si="124"/>
        <v>0.22767210512460875</v>
      </c>
      <c r="Q305" s="98">
        <f t="shared" si="125"/>
        <v>39.320201995986949</v>
      </c>
      <c r="R305" s="197">
        <f t="shared" si="126"/>
        <v>0.28877784394681266</v>
      </c>
      <c r="S305" s="208">
        <f t="shared" si="127"/>
        <v>70.320201995986949</v>
      </c>
      <c r="T305" s="213">
        <f t="shared" si="113"/>
        <v>14610.836621995986</v>
      </c>
      <c r="U305" s="84">
        <f t="shared" si="128"/>
        <v>9.1769999999999996</v>
      </c>
      <c r="V305" s="199">
        <f t="shared" si="129"/>
        <v>6.7398287378339819E-2</v>
      </c>
      <c r="W305" s="86">
        <f t="shared" si="130"/>
        <v>56.663527852903322</v>
      </c>
      <c r="X305" s="199">
        <f t="shared" si="131"/>
        <v>0.41615176355023875</v>
      </c>
      <c r="Y305" s="216">
        <f t="shared" si="132"/>
        <v>65.840527852903321</v>
      </c>
      <c r="Z305" s="98">
        <f t="shared" si="133"/>
        <v>136.16072984889027</v>
      </c>
      <c r="AA305" s="83">
        <f t="shared" si="114"/>
        <v>9.169072717096988E-3</v>
      </c>
      <c r="AB305" s="51">
        <f t="shared" si="115"/>
        <v>142.3228501511098</v>
      </c>
      <c r="AC305" s="30">
        <f t="shared" si="116"/>
        <v>9.5840303132060482E-3</v>
      </c>
      <c r="AD305" s="32">
        <f t="shared" si="117"/>
        <v>0.99152660075259713</v>
      </c>
      <c r="AE305" s="130">
        <f t="shared" si="118"/>
        <v>0.97292663003396751</v>
      </c>
      <c r="AF305" s="141">
        <f t="shared" si="119"/>
        <v>206.28735883489503</v>
      </c>
      <c r="AG305" s="48">
        <f t="shared" si="134"/>
        <v>-206.28735883489503</v>
      </c>
      <c r="AH305" s="140">
        <f t="shared" si="135"/>
        <v>1.3891404635346467</v>
      </c>
      <c r="AI305" s="173">
        <f t="shared" si="136"/>
        <v>1.3891404635346468E-2</v>
      </c>
      <c r="AJ305" s="170">
        <f t="shared" si="137"/>
        <v>-1.3891404635346468E-2</v>
      </c>
      <c r="AK305" s="137">
        <f t="shared" si="120"/>
        <v>342.44808868378527</v>
      </c>
      <c r="AL305" s="8">
        <f t="shared" si="121"/>
        <v>2.3060477352443452E-2</v>
      </c>
    </row>
    <row r="306" spans="1:38" x14ac:dyDescent="0.2">
      <c r="A306" s="13" t="s">
        <v>27</v>
      </c>
      <c r="B306" s="270">
        <v>0.166666666666345</v>
      </c>
      <c r="C306" s="271"/>
      <c r="D306" s="272"/>
      <c r="E306" s="249">
        <v>112.5</v>
      </c>
      <c r="F306" s="250"/>
      <c r="G306" s="251"/>
      <c r="H306" s="39">
        <v>15048</v>
      </c>
      <c r="I306" s="44">
        <v>14761.584000000001</v>
      </c>
      <c r="J306" s="45">
        <v>8.6419999999999997E-2</v>
      </c>
      <c r="K306" s="41">
        <f t="shared" si="122"/>
        <v>14761.67042</v>
      </c>
      <c r="L306" s="116">
        <v>15760.683580000001</v>
      </c>
      <c r="M306" s="29">
        <f t="shared" si="111"/>
        <v>286.32957999999962</v>
      </c>
      <c r="N306" s="81">
        <f t="shared" si="112"/>
        <v>1.9027749867091947E-2</v>
      </c>
      <c r="O306" s="107">
        <f t="shared" si="123"/>
        <v>31</v>
      </c>
      <c r="P306" s="197">
        <f t="shared" si="124"/>
        <v>0.22352607824440951</v>
      </c>
      <c r="Q306" s="98">
        <f t="shared" si="125"/>
        <v>40.353132146056105</v>
      </c>
      <c r="R306" s="197">
        <f t="shared" si="126"/>
        <v>0.29096701204794628</v>
      </c>
      <c r="S306" s="208">
        <f t="shared" si="127"/>
        <v>71.353132146056112</v>
      </c>
      <c r="T306" s="213">
        <f t="shared" si="113"/>
        <v>14802.023552146056</v>
      </c>
      <c r="U306" s="84">
        <f t="shared" si="128"/>
        <v>9.1769999999999996</v>
      </c>
      <c r="V306" s="199">
        <f t="shared" si="129"/>
        <v>6.6170929678998264E-2</v>
      </c>
      <c r="W306" s="86">
        <f t="shared" si="130"/>
        <v>58.156146624977275</v>
      </c>
      <c r="X306" s="199">
        <f t="shared" si="131"/>
        <v>0.41933598002864592</v>
      </c>
      <c r="Y306" s="216">
        <f t="shared" si="132"/>
        <v>67.333146624977275</v>
      </c>
      <c r="Z306" s="98">
        <f t="shared" si="133"/>
        <v>138.68627877103339</v>
      </c>
      <c r="AA306" s="83">
        <f t="shared" si="114"/>
        <v>9.2162598864323087E-3</v>
      </c>
      <c r="AB306" s="51">
        <f t="shared" si="115"/>
        <v>147.64330122896624</v>
      </c>
      <c r="AC306" s="30">
        <f t="shared" si="116"/>
        <v>9.8114899806596382E-3</v>
      </c>
      <c r="AD306" s="32">
        <f t="shared" si="117"/>
        <v>0.99152660075259713</v>
      </c>
      <c r="AE306" s="130">
        <f t="shared" si="118"/>
        <v>0.97265438631339229</v>
      </c>
      <c r="AF306" s="141">
        <f t="shared" si="119"/>
        <v>209.0091663533243</v>
      </c>
      <c r="AG306" s="48">
        <f t="shared" si="134"/>
        <v>-209.0091663533243</v>
      </c>
      <c r="AH306" s="140">
        <f t="shared" si="135"/>
        <v>1.3889498029859402</v>
      </c>
      <c r="AI306" s="173">
        <f t="shared" si="136"/>
        <v>1.3889498029859402E-2</v>
      </c>
      <c r="AJ306" s="170">
        <f t="shared" si="137"/>
        <v>-1.3889498029859402E-2</v>
      </c>
      <c r="AK306" s="137">
        <f t="shared" si="120"/>
        <v>347.69544512435766</v>
      </c>
      <c r="AL306" s="8">
        <f t="shared" si="121"/>
        <v>2.310575791629171E-2</v>
      </c>
    </row>
    <row r="307" spans="1:38" x14ac:dyDescent="0.2">
      <c r="A307" s="13" t="s">
        <v>27</v>
      </c>
      <c r="B307" s="270">
        <v>0.208333333333343</v>
      </c>
      <c r="C307" s="271"/>
      <c r="D307" s="272"/>
      <c r="E307" s="249">
        <v>112.5</v>
      </c>
      <c r="F307" s="250"/>
      <c r="G307" s="251"/>
      <c r="H307" s="39">
        <v>14828</v>
      </c>
      <c r="I307" s="44">
        <v>14539.039000000001</v>
      </c>
      <c r="J307" s="45">
        <v>8.6419999999999997E-2</v>
      </c>
      <c r="K307" s="41">
        <f t="shared" si="122"/>
        <v>14539.12542</v>
      </c>
      <c r="L307" s="116">
        <v>15789.849139999998</v>
      </c>
      <c r="M307" s="29">
        <f t="shared" si="111"/>
        <v>288.8745799999997</v>
      </c>
      <c r="N307" s="81">
        <f t="shared" si="112"/>
        <v>1.9481695441057437E-2</v>
      </c>
      <c r="O307" s="107">
        <f t="shared" si="123"/>
        <v>31</v>
      </c>
      <c r="P307" s="197">
        <f t="shared" si="124"/>
        <v>0.22838820431724244</v>
      </c>
      <c r="Q307" s="98">
        <f t="shared" si="125"/>
        <v>39.145586662683357</v>
      </c>
      <c r="R307" s="197">
        <f t="shared" si="126"/>
        <v>0.28839968531726601</v>
      </c>
      <c r="S307" s="208">
        <f t="shared" si="127"/>
        <v>70.145586662683357</v>
      </c>
      <c r="T307" s="213">
        <f t="shared" si="113"/>
        <v>14578.271006662684</v>
      </c>
      <c r="U307" s="84">
        <f t="shared" si="128"/>
        <v>9.1769999999999996</v>
      </c>
      <c r="V307" s="199">
        <f t="shared" si="129"/>
        <v>6.761027583933335E-2</v>
      </c>
      <c r="W307" s="86">
        <f t="shared" si="130"/>
        <v>56.411218385056642</v>
      </c>
      <c r="X307" s="199">
        <f t="shared" si="131"/>
        <v>0.41560183452615806</v>
      </c>
      <c r="Y307" s="216">
        <f t="shared" si="132"/>
        <v>65.588218385056649</v>
      </c>
      <c r="Z307" s="98">
        <f t="shared" si="133"/>
        <v>135.73380504774002</v>
      </c>
      <c r="AA307" s="83">
        <f t="shared" si="114"/>
        <v>9.1538848831764236E-3</v>
      </c>
      <c r="AB307" s="51">
        <f t="shared" si="115"/>
        <v>153.14077495225968</v>
      </c>
      <c r="AC307" s="30">
        <f t="shared" si="116"/>
        <v>1.0327810557881014E-2</v>
      </c>
      <c r="AD307" s="32">
        <f t="shared" si="117"/>
        <v>0.99152660075259713</v>
      </c>
      <c r="AE307" s="130">
        <f t="shared" si="118"/>
        <v>0.97220420271644448</v>
      </c>
      <c r="AF307" s="141">
        <f t="shared" si="119"/>
        <v>205.90673632367194</v>
      </c>
      <c r="AG307" s="48">
        <f t="shared" si="134"/>
        <v>-205.90673632367194</v>
      </c>
      <c r="AH307" s="140">
        <f t="shared" si="135"/>
        <v>1.3886345854037763</v>
      </c>
      <c r="AI307" s="173">
        <f t="shared" si="136"/>
        <v>1.3886345854037762E-2</v>
      </c>
      <c r="AJ307" s="170">
        <f t="shared" si="137"/>
        <v>-1.3886345854037762E-2</v>
      </c>
      <c r="AK307" s="137">
        <f t="shared" si="120"/>
        <v>341.64054137141193</v>
      </c>
      <c r="AL307" s="8">
        <f t="shared" si="121"/>
        <v>2.3040230737214184E-2</v>
      </c>
    </row>
    <row r="308" spans="1:38" x14ac:dyDescent="0.2">
      <c r="A308" s="13" t="s">
        <v>27</v>
      </c>
      <c r="B308" s="270">
        <v>0.25000000000034101</v>
      </c>
      <c r="C308" s="271"/>
      <c r="D308" s="272"/>
      <c r="E308" s="249">
        <v>112.5</v>
      </c>
      <c r="F308" s="250"/>
      <c r="G308" s="251"/>
      <c r="H308" s="39">
        <v>14498</v>
      </c>
      <c r="I308" s="44">
        <v>14220.49</v>
      </c>
      <c r="J308" s="45">
        <v>8.6400000000000005E-2</v>
      </c>
      <c r="K308" s="41">
        <f t="shared" si="122"/>
        <v>14220.5764</v>
      </c>
      <c r="L308" s="116">
        <v>15690.18636</v>
      </c>
      <c r="M308" s="29">
        <f t="shared" si="111"/>
        <v>277.42360000000008</v>
      </c>
      <c r="N308" s="81">
        <f t="shared" si="112"/>
        <v>1.9135301420885646E-2</v>
      </c>
      <c r="O308" s="107">
        <f t="shared" si="123"/>
        <v>31</v>
      </c>
      <c r="P308" s="197">
        <f t="shared" si="124"/>
        <v>0.23558724834593614</v>
      </c>
      <c r="Q308" s="98">
        <f t="shared" si="125"/>
        <v>37.449035768192026</v>
      </c>
      <c r="R308" s="197">
        <f t="shared" si="126"/>
        <v>0.28459726741409352</v>
      </c>
      <c r="S308" s="208">
        <f t="shared" si="127"/>
        <v>68.449035768192033</v>
      </c>
      <c r="T308" s="213">
        <f t="shared" si="113"/>
        <v>14258.025435768192</v>
      </c>
      <c r="U308" s="84">
        <f t="shared" si="128"/>
        <v>9.1769999999999996</v>
      </c>
      <c r="V308" s="199">
        <f t="shared" si="129"/>
        <v>6.9741425099053414E-2</v>
      </c>
      <c r="W308" s="86">
        <f t="shared" si="130"/>
        <v>53.960033586799653</v>
      </c>
      <c r="X308" s="199">
        <f t="shared" si="131"/>
        <v>0.41007405914091694</v>
      </c>
      <c r="Y308" s="216">
        <f t="shared" si="132"/>
        <v>63.137033586799653</v>
      </c>
      <c r="Z308" s="98">
        <f t="shared" si="133"/>
        <v>131.58606935499168</v>
      </c>
      <c r="AA308" s="83">
        <f t="shared" si="114"/>
        <v>9.076153218029499E-3</v>
      </c>
      <c r="AB308" s="51">
        <f t="shared" si="115"/>
        <v>145.8375306450084</v>
      </c>
      <c r="AC308" s="30">
        <f t="shared" si="116"/>
        <v>1.0059148202856145E-2</v>
      </c>
      <c r="AD308" s="32">
        <f t="shared" si="117"/>
        <v>0.99152660075259713</v>
      </c>
      <c r="AE308" s="130">
        <f t="shared" si="118"/>
        <v>0.97254753143442541</v>
      </c>
      <c r="AF308" s="141">
        <f t="shared" si="119"/>
        <v>201.35909412174519</v>
      </c>
      <c r="AG308" s="48">
        <f t="shared" si="134"/>
        <v>-201.35909412174519</v>
      </c>
      <c r="AH308" s="140">
        <f t="shared" si="135"/>
        <v>1.3888749766984769</v>
      </c>
      <c r="AI308" s="173">
        <f t="shared" si="136"/>
        <v>1.388874976698477E-2</v>
      </c>
      <c r="AJ308" s="170">
        <f t="shared" si="137"/>
        <v>-1.388874976698477E-2</v>
      </c>
      <c r="AK308" s="137">
        <f t="shared" si="120"/>
        <v>332.94516347673687</v>
      </c>
      <c r="AL308" s="8">
        <f t="shared" si="121"/>
        <v>2.2964902985014267E-2</v>
      </c>
    </row>
    <row r="309" spans="1:38" x14ac:dyDescent="0.2">
      <c r="A309" s="13" t="s">
        <v>27</v>
      </c>
      <c r="B309" s="270">
        <v>0.291666666666345</v>
      </c>
      <c r="C309" s="271"/>
      <c r="D309" s="272"/>
      <c r="E309" s="249">
        <v>112.5</v>
      </c>
      <c r="F309" s="250"/>
      <c r="G309" s="251"/>
      <c r="H309" s="39">
        <v>14344</v>
      </c>
      <c r="I309" s="44">
        <v>14076.178</v>
      </c>
      <c r="J309" s="45">
        <v>8.6400000000000005E-2</v>
      </c>
      <c r="K309" s="41">
        <f t="shared" si="122"/>
        <v>14076.2644</v>
      </c>
      <c r="L309" s="116">
        <v>15769.83654</v>
      </c>
      <c r="M309" s="29">
        <f t="shared" si="111"/>
        <v>267.73559999999998</v>
      </c>
      <c r="N309" s="81">
        <f t="shared" si="112"/>
        <v>1.8665337423312882E-2</v>
      </c>
      <c r="O309" s="107">
        <f t="shared" si="123"/>
        <v>31</v>
      </c>
      <c r="P309" s="197">
        <f t="shared" si="124"/>
        <v>0.23894419522889015</v>
      </c>
      <c r="Q309" s="98">
        <f t="shared" si="125"/>
        <v>36.692818418279131</v>
      </c>
      <c r="R309" s="197">
        <f t="shared" si="126"/>
        <v>0.28282374089146789</v>
      </c>
      <c r="S309" s="208">
        <f t="shared" si="127"/>
        <v>67.692818418279131</v>
      </c>
      <c r="T309" s="213">
        <f t="shared" si="113"/>
        <v>14112.95721841828</v>
      </c>
      <c r="U309" s="84">
        <f t="shared" si="128"/>
        <v>9.1769999999999996</v>
      </c>
      <c r="V309" s="199">
        <f t="shared" si="129"/>
        <v>7.0735189665016934E-2</v>
      </c>
      <c r="W309" s="86">
        <f t="shared" si="130"/>
        <v>52.867587298166029</v>
      </c>
      <c r="X309" s="199">
        <f t="shared" si="131"/>
        <v>0.40749687421462505</v>
      </c>
      <c r="Y309" s="216">
        <f t="shared" si="132"/>
        <v>62.044587298166029</v>
      </c>
      <c r="Z309" s="98">
        <f t="shared" si="133"/>
        <v>129.73740571644515</v>
      </c>
      <c r="AA309" s="83">
        <f t="shared" si="114"/>
        <v>9.0447159590382846E-3</v>
      </c>
      <c r="AB309" s="51">
        <f t="shared" si="115"/>
        <v>137.99819428355482</v>
      </c>
      <c r="AC309" s="30">
        <f t="shared" si="116"/>
        <v>9.6206214642745973E-3</v>
      </c>
      <c r="AD309" s="32">
        <f t="shared" si="117"/>
        <v>0.99152660075259713</v>
      </c>
      <c r="AE309" s="130">
        <f t="shared" si="118"/>
        <v>0.97301344979981108</v>
      </c>
      <c r="AF309" s="141">
        <f t="shared" si="119"/>
        <v>199.26703042289242</v>
      </c>
      <c r="AG309" s="48">
        <f t="shared" si="134"/>
        <v>-199.26703042289242</v>
      </c>
      <c r="AH309" s="140">
        <f t="shared" si="135"/>
        <v>1.3892012717714195</v>
      </c>
      <c r="AI309" s="173">
        <f t="shared" si="136"/>
        <v>1.3892012717714196E-2</v>
      </c>
      <c r="AJ309" s="170">
        <f t="shared" si="137"/>
        <v>-1.3892012717714196E-2</v>
      </c>
      <c r="AK309" s="137">
        <f t="shared" si="120"/>
        <v>329.0044361393376</v>
      </c>
      <c r="AL309" s="8">
        <f t="shared" si="121"/>
        <v>2.293672867675248E-2</v>
      </c>
    </row>
    <row r="310" spans="1:38" x14ac:dyDescent="0.2">
      <c r="A310" s="13" t="s">
        <v>27</v>
      </c>
      <c r="B310" s="270">
        <v>0.33333333333334297</v>
      </c>
      <c r="C310" s="271"/>
      <c r="D310" s="272"/>
      <c r="E310" s="249">
        <v>112.5</v>
      </c>
      <c r="F310" s="250"/>
      <c r="G310" s="251"/>
      <c r="H310" s="39">
        <v>14146</v>
      </c>
      <c r="I310" s="44">
        <v>13868.210999999999</v>
      </c>
      <c r="J310" s="45">
        <v>8.6419999999999997E-2</v>
      </c>
      <c r="K310" s="41">
        <f t="shared" si="122"/>
        <v>13868.297419999999</v>
      </c>
      <c r="L310" s="116">
        <v>15859.08488</v>
      </c>
      <c r="M310" s="29">
        <f t="shared" si="111"/>
        <v>277.70258000000103</v>
      </c>
      <c r="N310" s="81">
        <f t="shared" si="112"/>
        <v>1.9631173476601232E-2</v>
      </c>
      <c r="O310" s="107">
        <f t="shared" si="123"/>
        <v>31</v>
      </c>
      <c r="P310" s="197">
        <f t="shared" si="124"/>
        <v>0.24388972128190436</v>
      </c>
      <c r="Q310" s="98">
        <f t="shared" si="125"/>
        <v>35.616606172144188</v>
      </c>
      <c r="R310" s="197">
        <f t="shared" si="126"/>
        <v>0.28021045652682586</v>
      </c>
      <c r="S310" s="208">
        <f t="shared" si="127"/>
        <v>66.616606172144188</v>
      </c>
      <c r="T310" s="213">
        <f t="shared" si="113"/>
        <v>13903.914026172142</v>
      </c>
      <c r="U310" s="84">
        <f t="shared" si="128"/>
        <v>9.1769999999999996</v>
      </c>
      <c r="V310" s="199">
        <f t="shared" si="129"/>
        <v>7.2199224909807624E-2</v>
      </c>
      <c r="W310" s="86">
        <f t="shared" si="130"/>
        <v>51.313021516228488</v>
      </c>
      <c r="X310" s="199">
        <f t="shared" si="131"/>
        <v>0.40370059728146218</v>
      </c>
      <c r="Y310" s="216">
        <f t="shared" si="132"/>
        <v>60.490021516228488</v>
      </c>
      <c r="Z310" s="98">
        <f t="shared" si="133"/>
        <v>127.10662768837267</v>
      </c>
      <c r="AA310" s="83">
        <f t="shared" si="114"/>
        <v>8.9853405689504211E-3</v>
      </c>
      <c r="AB310" s="51">
        <f t="shared" si="115"/>
        <v>150.59595231162837</v>
      </c>
      <c r="AC310" s="30">
        <f t="shared" si="116"/>
        <v>1.0645832907650811E-2</v>
      </c>
      <c r="AD310" s="32">
        <f t="shared" si="117"/>
        <v>0.99152660075259713</v>
      </c>
      <c r="AE310" s="130">
        <f t="shared" si="118"/>
        <v>0.97205571266434154</v>
      </c>
      <c r="AF310" s="141">
        <f t="shared" si="119"/>
        <v>196.4215428217523</v>
      </c>
      <c r="AG310" s="48">
        <f t="shared" si="134"/>
        <v>-196.4215428217523</v>
      </c>
      <c r="AH310" s="140">
        <f t="shared" si="135"/>
        <v>1.3885306293068875</v>
      </c>
      <c r="AI310" s="173">
        <f t="shared" si="136"/>
        <v>1.3885306293068875E-2</v>
      </c>
      <c r="AJ310" s="170">
        <f t="shared" si="137"/>
        <v>-1.3885306293068875E-2</v>
      </c>
      <c r="AK310" s="137">
        <f t="shared" si="120"/>
        <v>323.52817051012494</v>
      </c>
      <c r="AL310" s="8">
        <f t="shared" si="121"/>
        <v>2.2870646862019294E-2</v>
      </c>
    </row>
    <row r="311" spans="1:38" x14ac:dyDescent="0.2">
      <c r="A311" s="13" t="s">
        <v>27</v>
      </c>
      <c r="B311" s="270">
        <v>0.37500000000034101</v>
      </c>
      <c r="C311" s="271"/>
      <c r="D311" s="272"/>
      <c r="E311" s="249">
        <v>112.5</v>
      </c>
      <c r="F311" s="250"/>
      <c r="G311" s="251"/>
      <c r="H311" s="39">
        <v>15202</v>
      </c>
      <c r="I311" s="44">
        <v>14931.391</v>
      </c>
      <c r="J311" s="45">
        <v>8.6430000000000007E-2</v>
      </c>
      <c r="K311" s="41">
        <f t="shared" si="122"/>
        <v>14931.477429999999</v>
      </c>
      <c r="L311" s="116">
        <v>16365.48338</v>
      </c>
      <c r="M311" s="29">
        <f t="shared" si="111"/>
        <v>270.522570000001</v>
      </c>
      <c r="N311" s="81">
        <f t="shared" si="112"/>
        <v>1.7795196026838638E-2</v>
      </c>
      <c r="O311" s="107">
        <f t="shared" si="123"/>
        <v>31</v>
      </c>
      <c r="P311" s="197">
        <f t="shared" si="124"/>
        <v>0.21990588440514325</v>
      </c>
      <c r="Q311" s="98">
        <f t="shared" si="125"/>
        <v>41.286855230110987</v>
      </c>
      <c r="R311" s="197">
        <f t="shared" si="126"/>
        <v>0.29287814237692489</v>
      </c>
      <c r="S311" s="208">
        <f t="shared" si="127"/>
        <v>72.286855230110987</v>
      </c>
      <c r="T311" s="213">
        <f t="shared" si="113"/>
        <v>14972.764285230111</v>
      </c>
      <c r="U311" s="84">
        <f t="shared" si="128"/>
        <v>9.1769999999999996</v>
      </c>
      <c r="V311" s="199">
        <f t="shared" si="129"/>
        <v>6.5099235522129026E-2</v>
      </c>
      <c r="W311" s="86">
        <f t="shared" si="130"/>
        <v>59.505542127565917</v>
      </c>
      <c r="X311" s="199">
        <f t="shared" si="131"/>
        <v>0.42211673769580299</v>
      </c>
      <c r="Y311" s="216">
        <f t="shared" si="132"/>
        <v>68.68254212756591</v>
      </c>
      <c r="Z311" s="98">
        <f t="shared" si="133"/>
        <v>140.96939735767688</v>
      </c>
      <c r="AA311" s="83">
        <f t="shared" si="114"/>
        <v>9.2730823153319882E-3</v>
      </c>
      <c r="AB311" s="51">
        <f t="shared" si="115"/>
        <v>129.55317264232411</v>
      </c>
      <c r="AC311" s="30">
        <f t="shared" si="116"/>
        <v>8.5221137115066518E-3</v>
      </c>
      <c r="AD311" s="32">
        <f t="shared" si="117"/>
        <v>0.99152660075259713</v>
      </c>
      <c r="AE311" s="130">
        <f t="shared" si="118"/>
        <v>0.97387655326522304</v>
      </c>
      <c r="AF311" s="141">
        <f t="shared" si="119"/>
        <v>211.2782984595714</v>
      </c>
      <c r="AG311" s="48">
        <f t="shared" si="134"/>
        <v>-211.2782984595714</v>
      </c>
      <c r="AH311" s="140">
        <f t="shared" si="135"/>
        <v>1.3898059364529103</v>
      </c>
      <c r="AI311" s="173">
        <f t="shared" si="136"/>
        <v>1.3898059364529102E-2</v>
      </c>
      <c r="AJ311" s="170">
        <f t="shared" si="137"/>
        <v>-1.3898059364529102E-2</v>
      </c>
      <c r="AK311" s="137">
        <f t="shared" si="120"/>
        <v>352.24769581724831</v>
      </c>
      <c r="AL311" s="8">
        <f t="shared" si="121"/>
        <v>2.317114167986109E-2</v>
      </c>
    </row>
    <row r="312" spans="1:38" x14ac:dyDescent="0.2">
      <c r="A312" s="13" t="s">
        <v>27</v>
      </c>
      <c r="B312" s="270">
        <v>0.416666666666345</v>
      </c>
      <c r="C312" s="271"/>
      <c r="D312" s="272"/>
      <c r="E312" s="249">
        <v>112.5</v>
      </c>
      <c r="F312" s="250"/>
      <c r="G312" s="251"/>
      <c r="H312" s="39">
        <v>16324</v>
      </c>
      <c r="I312" s="44">
        <v>16003.705</v>
      </c>
      <c r="J312" s="45">
        <v>8.6419999999999997E-2</v>
      </c>
      <c r="K312" s="41">
        <f t="shared" si="122"/>
        <v>16003.79142</v>
      </c>
      <c r="L312" s="116">
        <v>16635.170539999999</v>
      </c>
      <c r="M312" s="29">
        <f t="shared" si="111"/>
        <v>320.20858000000044</v>
      </c>
      <c r="N312" s="81">
        <f t="shared" si="112"/>
        <v>1.9615815976476381E-2</v>
      </c>
      <c r="O312" s="107">
        <f t="shared" si="123"/>
        <v>31</v>
      </c>
      <c r="P312" s="197">
        <f t="shared" si="124"/>
        <v>0.19872653947423327</v>
      </c>
      <c r="Q312" s="98">
        <f t="shared" si="125"/>
        <v>47.42987774349362</v>
      </c>
      <c r="R312" s="197">
        <f t="shared" si="126"/>
        <v>0.30405082166614333</v>
      </c>
      <c r="S312" s="208">
        <f t="shared" si="127"/>
        <v>78.42987774349362</v>
      </c>
      <c r="T312" s="213">
        <f t="shared" si="113"/>
        <v>16051.221297743494</v>
      </c>
      <c r="U312" s="84">
        <f t="shared" si="128"/>
        <v>9.1769999999999996</v>
      </c>
      <c r="V312" s="199">
        <f t="shared" si="129"/>
        <v>5.8829466217904476E-2</v>
      </c>
      <c r="W312" s="86">
        <f t="shared" si="130"/>
        <v>68.386378527239344</v>
      </c>
      <c r="X312" s="199">
        <f t="shared" si="131"/>
        <v>0.43839317264171895</v>
      </c>
      <c r="Y312" s="216">
        <f t="shared" si="132"/>
        <v>77.563378527239337</v>
      </c>
      <c r="Z312" s="98">
        <f t="shared" si="133"/>
        <v>155.99325627073296</v>
      </c>
      <c r="AA312" s="83">
        <f t="shared" si="114"/>
        <v>9.5560681371436515E-3</v>
      </c>
      <c r="AB312" s="51">
        <f t="shared" si="115"/>
        <v>164.21532372926748</v>
      </c>
      <c r="AC312" s="30">
        <f t="shared" si="116"/>
        <v>1.0059747839332729E-2</v>
      </c>
      <c r="AD312" s="32">
        <f t="shared" si="117"/>
        <v>0.99152660075259713</v>
      </c>
      <c r="AE312" s="130">
        <f t="shared" si="118"/>
        <v>0.97207174822943776</v>
      </c>
      <c r="AF312" s="141">
        <f t="shared" si="119"/>
        <v>226.66557244658517</v>
      </c>
      <c r="AG312" s="48">
        <f t="shared" si="134"/>
        <v>-226.66557244658517</v>
      </c>
      <c r="AH312" s="140">
        <f t="shared" si="135"/>
        <v>1.3885418552228936</v>
      </c>
      <c r="AI312" s="173">
        <f t="shared" si="136"/>
        <v>1.3885418552228936E-2</v>
      </c>
      <c r="AJ312" s="170">
        <f t="shared" si="137"/>
        <v>-1.3885418552228936E-2</v>
      </c>
      <c r="AK312" s="137">
        <f t="shared" si="120"/>
        <v>382.6588287173181</v>
      </c>
      <c r="AL312" s="8">
        <f t="shared" si="121"/>
        <v>2.3441486689372588E-2</v>
      </c>
    </row>
    <row r="313" spans="1:38" x14ac:dyDescent="0.2">
      <c r="A313" s="13" t="s">
        <v>27</v>
      </c>
      <c r="B313" s="270">
        <v>0.45833333333334297</v>
      </c>
      <c r="C313" s="271"/>
      <c r="D313" s="272"/>
      <c r="E313" s="249">
        <v>112.5</v>
      </c>
      <c r="F313" s="250"/>
      <c r="G313" s="251"/>
      <c r="H313" s="39">
        <v>16918</v>
      </c>
      <c r="I313" s="44">
        <v>16579.096000000001</v>
      </c>
      <c r="J313" s="45">
        <v>8.6419999999999997E-2</v>
      </c>
      <c r="K313" s="41">
        <f t="shared" si="122"/>
        <v>16579.182420000001</v>
      </c>
      <c r="L313" s="116">
        <v>16823.993620000001</v>
      </c>
      <c r="M313" s="29">
        <f t="shared" si="111"/>
        <v>338.817579999999</v>
      </c>
      <c r="N313" s="81">
        <f t="shared" si="112"/>
        <v>2.0027046932261438E-2</v>
      </c>
      <c r="O313" s="107">
        <f t="shared" si="123"/>
        <v>31</v>
      </c>
      <c r="P313" s="197">
        <f t="shared" si="124"/>
        <v>0.18846526720047665</v>
      </c>
      <c r="Q313" s="98">
        <f t="shared" si="125"/>
        <v>50.901720317710556</v>
      </c>
      <c r="R313" s="197">
        <f t="shared" si="126"/>
        <v>0.30945826840778229</v>
      </c>
      <c r="S313" s="208">
        <f t="shared" si="127"/>
        <v>81.901720317710556</v>
      </c>
      <c r="T313" s="213">
        <f t="shared" si="113"/>
        <v>16630.084140317711</v>
      </c>
      <c r="U313" s="84">
        <f t="shared" si="128"/>
        <v>9.1769999999999996</v>
      </c>
      <c r="V313" s="199">
        <f t="shared" si="129"/>
        <v>5.5791798616089489E-2</v>
      </c>
      <c r="W313" s="86">
        <f t="shared" si="130"/>
        <v>73.407821210518549</v>
      </c>
      <c r="X313" s="199">
        <f t="shared" si="131"/>
        <v>0.44628466577565151</v>
      </c>
      <c r="Y313" s="216">
        <f t="shared" si="132"/>
        <v>82.584821210518555</v>
      </c>
      <c r="Z313" s="98">
        <f t="shared" si="133"/>
        <v>164.48654152822911</v>
      </c>
      <c r="AA313" s="83">
        <f t="shared" si="114"/>
        <v>9.7225760449361105E-3</v>
      </c>
      <c r="AB313" s="51">
        <f t="shared" si="115"/>
        <v>174.33103847176989</v>
      </c>
      <c r="AC313" s="30">
        <f t="shared" si="116"/>
        <v>1.0304470887325327E-2</v>
      </c>
      <c r="AD313" s="32">
        <f t="shared" si="117"/>
        <v>0.99152660075259713</v>
      </c>
      <c r="AE313" s="130">
        <f t="shared" si="118"/>
        <v>0.9716641860994788</v>
      </c>
      <c r="AF313" s="141">
        <f t="shared" si="119"/>
        <v>234.86524568392949</v>
      </c>
      <c r="AG313" s="48">
        <f t="shared" si="134"/>
        <v>-234.86524568392949</v>
      </c>
      <c r="AH313" s="140">
        <f t="shared" si="135"/>
        <v>1.3882565651018413</v>
      </c>
      <c r="AI313" s="173">
        <f t="shared" si="136"/>
        <v>1.3882565651018412E-2</v>
      </c>
      <c r="AJ313" s="170">
        <f t="shared" si="137"/>
        <v>-1.3882565651018412E-2</v>
      </c>
      <c r="AK313" s="137">
        <f t="shared" si="120"/>
        <v>399.35178721215857</v>
      </c>
      <c r="AL313" s="8">
        <f t="shared" si="121"/>
        <v>2.3605141695954519E-2</v>
      </c>
    </row>
    <row r="314" spans="1:38" x14ac:dyDescent="0.2">
      <c r="A314" s="13" t="s">
        <v>27</v>
      </c>
      <c r="B314" s="270">
        <v>0.50000000000034095</v>
      </c>
      <c r="C314" s="271"/>
      <c r="D314" s="272"/>
      <c r="E314" s="249">
        <v>112.5</v>
      </c>
      <c r="F314" s="250"/>
      <c r="G314" s="251"/>
      <c r="H314" s="39">
        <v>16654</v>
      </c>
      <c r="I314" s="44">
        <v>16335.567999999999</v>
      </c>
      <c r="J314" s="45">
        <v>8.6449999999999999E-2</v>
      </c>
      <c r="K314" s="41">
        <f t="shared" si="122"/>
        <v>16335.65445</v>
      </c>
      <c r="L314" s="116">
        <v>16697.358400000001</v>
      </c>
      <c r="M314" s="29">
        <f t="shared" si="111"/>
        <v>318.34555</v>
      </c>
      <c r="N314" s="81">
        <f t="shared" si="112"/>
        <v>1.9115260598054521E-2</v>
      </c>
      <c r="O314" s="107">
        <f t="shared" si="123"/>
        <v>31</v>
      </c>
      <c r="P314" s="197">
        <f t="shared" si="124"/>
        <v>0.19272009979566787</v>
      </c>
      <c r="Q314" s="98">
        <f t="shared" si="125"/>
        <v>49.417334501815688</v>
      </c>
      <c r="R314" s="197">
        <f t="shared" si="126"/>
        <v>0.30721656892986515</v>
      </c>
      <c r="S314" s="208">
        <f t="shared" si="127"/>
        <v>80.417334501815688</v>
      </c>
      <c r="T314" s="213">
        <f t="shared" si="113"/>
        <v>16385.071784501815</v>
      </c>
      <c r="U314" s="84">
        <f t="shared" si="128"/>
        <v>9.1769999999999996</v>
      </c>
      <c r="V314" s="199">
        <f t="shared" si="129"/>
        <v>5.7051366316930446E-2</v>
      </c>
      <c r="W314" s="86">
        <f t="shared" si="130"/>
        <v>71.260708811610655</v>
      </c>
      <c r="X314" s="199">
        <f t="shared" si="131"/>
        <v>0.44301196495753659</v>
      </c>
      <c r="Y314" s="216">
        <f t="shared" si="132"/>
        <v>80.437708811610662</v>
      </c>
      <c r="Z314" s="98">
        <f t="shared" si="133"/>
        <v>160.85504331342634</v>
      </c>
      <c r="AA314" s="83">
        <f t="shared" si="114"/>
        <v>9.6586431676129667E-3</v>
      </c>
      <c r="AB314" s="51">
        <f t="shared" si="115"/>
        <v>157.49050668657367</v>
      </c>
      <c r="AC314" s="30">
        <f t="shared" si="116"/>
        <v>9.4566174304415562E-3</v>
      </c>
      <c r="AD314" s="32">
        <f t="shared" si="117"/>
        <v>0.99152660075259713</v>
      </c>
      <c r="AE314" s="130">
        <f t="shared" si="118"/>
        <v>0.97256816442914018</v>
      </c>
      <c r="AF314" s="141">
        <f t="shared" si="119"/>
        <v>231.30564481457316</v>
      </c>
      <c r="AG314" s="48">
        <f t="shared" si="134"/>
        <v>-231.30564481457316</v>
      </c>
      <c r="AH314" s="140">
        <f t="shared" si="135"/>
        <v>1.3888894248503252</v>
      </c>
      <c r="AI314" s="173">
        <f t="shared" si="136"/>
        <v>1.3888894248503252E-2</v>
      </c>
      <c r="AJ314" s="170">
        <f t="shared" si="137"/>
        <v>-1.3888894248503252E-2</v>
      </c>
      <c r="AK314" s="137">
        <f t="shared" si="120"/>
        <v>392.16068812799949</v>
      </c>
      <c r="AL314" s="8">
        <f t="shared" si="121"/>
        <v>2.3547537416116218E-2</v>
      </c>
    </row>
    <row r="315" spans="1:38" x14ac:dyDescent="0.2">
      <c r="A315" s="13" t="s">
        <v>27</v>
      </c>
      <c r="B315" s="270">
        <v>0.541666666666345</v>
      </c>
      <c r="C315" s="271"/>
      <c r="D315" s="272"/>
      <c r="E315" s="249">
        <v>112.5</v>
      </c>
      <c r="F315" s="250"/>
      <c r="G315" s="251"/>
      <c r="H315" s="39">
        <v>16522</v>
      </c>
      <c r="I315" s="44">
        <v>16213.159</v>
      </c>
      <c r="J315" s="45">
        <v>8.6419999999999997E-2</v>
      </c>
      <c r="K315" s="41">
        <f t="shared" si="122"/>
        <v>16213.245419999999</v>
      </c>
      <c r="L315" s="116">
        <v>16732.740519999999</v>
      </c>
      <c r="M315" s="29">
        <f t="shared" si="111"/>
        <v>308.75458000000071</v>
      </c>
      <c r="N315" s="81">
        <f t="shared" si="112"/>
        <v>1.8687482145018808E-2</v>
      </c>
      <c r="O315" s="107">
        <f t="shared" si="123"/>
        <v>31</v>
      </c>
      <c r="P315" s="197">
        <f t="shared" si="124"/>
        <v>0.19490716724370377</v>
      </c>
      <c r="Q315" s="98">
        <f t="shared" si="125"/>
        <v>48.679505009102016</v>
      </c>
      <c r="R315" s="197">
        <f t="shared" si="126"/>
        <v>0.30606401368225039</v>
      </c>
      <c r="S315" s="208">
        <f t="shared" si="127"/>
        <v>79.679505009102016</v>
      </c>
      <c r="T315" s="213">
        <f t="shared" si="113"/>
        <v>16261.924925009102</v>
      </c>
      <c r="U315" s="84">
        <f t="shared" si="128"/>
        <v>9.1769999999999996</v>
      </c>
      <c r="V315" s="199">
        <f t="shared" si="129"/>
        <v>5.7698808832111918E-2</v>
      </c>
      <c r="W315" s="86">
        <f t="shared" si="130"/>
        <v>70.193572206575226</v>
      </c>
      <c r="X315" s="199">
        <f t="shared" si="131"/>
        <v>0.44133001024193402</v>
      </c>
      <c r="Y315" s="216">
        <f t="shared" si="132"/>
        <v>79.370572206575218</v>
      </c>
      <c r="Z315" s="98">
        <f t="shared" si="133"/>
        <v>159.05007721567722</v>
      </c>
      <c r="AA315" s="83">
        <f t="shared" si="114"/>
        <v>9.626563201529912E-3</v>
      </c>
      <c r="AB315" s="51">
        <f t="shared" si="115"/>
        <v>149.70450278432349</v>
      </c>
      <c r="AC315" s="30">
        <f t="shared" si="116"/>
        <v>9.0609189434888941E-3</v>
      </c>
      <c r="AD315" s="32">
        <f t="shared" si="117"/>
        <v>0.99152660075259713</v>
      </c>
      <c r="AE315" s="130">
        <f t="shared" si="118"/>
        <v>0.97299227882407557</v>
      </c>
      <c r="AF315" s="141">
        <f t="shared" si="119"/>
        <v>229.52138418597693</v>
      </c>
      <c r="AG315" s="48">
        <f t="shared" si="134"/>
        <v>-229.52138418597693</v>
      </c>
      <c r="AH315" s="140">
        <f t="shared" si="135"/>
        <v>1.3891864434449639</v>
      </c>
      <c r="AI315" s="173">
        <f t="shared" si="136"/>
        <v>1.389186443444964E-2</v>
      </c>
      <c r="AJ315" s="170">
        <f t="shared" si="137"/>
        <v>-1.389186443444964E-2</v>
      </c>
      <c r="AK315" s="137">
        <f t="shared" si="120"/>
        <v>388.57146140165412</v>
      </c>
      <c r="AL315" s="8">
        <f t="shared" si="121"/>
        <v>2.3518427635979548E-2</v>
      </c>
    </row>
    <row r="316" spans="1:38" x14ac:dyDescent="0.2">
      <c r="A316" s="13" t="s">
        <v>27</v>
      </c>
      <c r="B316" s="270">
        <v>0.58333333333334303</v>
      </c>
      <c r="C316" s="271"/>
      <c r="D316" s="272"/>
      <c r="E316" s="249">
        <v>112.5</v>
      </c>
      <c r="F316" s="250"/>
      <c r="G316" s="251"/>
      <c r="H316" s="39">
        <v>17072</v>
      </c>
      <c r="I316" s="44">
        <v>16738.63</v>
      </c>
      <c r="J316" s="45">
        <v>8.6419999999999997E-2</v>
      </c>
      <c r="K316" s="41">
        <f t="shared" si="122"/>
        <v>16738.716420000001</v>
      </c>
      <c r="L316" s="116">
        <v>17053.232739999999</v>
      </c>
      <c r="M316" s="29">
        <f t="shared" si="111"/>
        <v>333.28357999999935</v>
      </c>
      <c r="N316" s="81">
        <f t="shared" si="112"/>
        <v>1.9522234067478876E-2</v>
      </c>
      <c r="O316" s="107">
        <f t="shared" si="123"/>
        <v>31</v>
      </c>
      <c r="P316" s="197">
        <f t="shared" si="124"/>
        <v>0.1857457412100281</v>
      </c>
      <c r="Q316" s="98">
        <f t="shared" si="125"/>
        <v>51.88604210910696</v>
      </c>
      <c r="R316" s="197">
        <f t="shared" si="126"/>
        <v>0.31089068871002584</v>
      </c>
      <c r="S316" s="208">
        <f t="shared" si="127"/>
        <v>82.886042109106967</v>
      </c>
      <c r="T316" s="213">
        <f t="shared" si="113"/>
        <v>16790.602462109109</v>
      </c>
      <c r="U316" s="84">
        <f t="shared" si="128"/>
        <v>9.1769999999999996</v>
      </c>
      <c r="V316" s="199">
        <f t="shared" si="129"/>
        <v>5.4986731196271864E-2</v>
      </c>
      <c r="W316" s="86">
        <f t="shared" si="130"/>
        <v>74.831766881142769</v>
      </c>
      <c r="X316" s="199">
        <f t="shared" si="131"/>
        <v>0.44837683888367408</v>
      </c>
      <c r="Y316" s="216">
        <f t="shared" si="132"/>
        <v>84.008766881142776</v>
      </c>
      <c r="Z316" s="98">
        <f t="shared" si="133"/>
        <v>166.89480899024974</v>
      </c>
      <c r="AA316" s="83">
        <f t="shared" si="114"/>
        <v>9.7759377337306545E-3</v>
      </c>
      <c r="AB316" s="51">
        <f t="shared" si="115"/>
        <v>166.3887710097496</v>
      </c>
      <c r="AC316" s="30">
        <f t="shared" si="116"/>
        <v>9.7462963337482198E-3</v>
      </c>
      <c r="AD316" s="32">
        <f t="shared" si="117"/>
        <v>0.99152660075259713</v>
      </c>
      <c r="AE316" s="130">
        <f t="shared" si="118"/>
        <v>0.97216476717171074</v>
      </c>
      <c r="AF316" s="141">
        <f t="shared" si="119"/>
        <v>237.06298298785021</v>
      </c>
      <c r="AG316" s="48">
        <f t="shared" si="134"/>
        <v>-237.06298298785021</v>
      </c>
      <c r="AH316" s="140">
        <f t="shared" si="135"/>
        <v>1.388606976264352</v>
      </c>
      <c r="AI316" s="173">
        <f t="shared" si="136"/>
        <v>1.388606976264352E-2</v>
      </c>
      <c r="AJ316" s="170">
        <f t="shared" si="137"/>
        <v>-1.388606976264352E-2</v>
      </c>
      <c r="AK316" s="137">
        <f t="shared" si="120"/>
        <v>403.95779197809998</v>
      </c>
      <c r="AL316" s="8">
        <f t="shared" si="121"/>
        <v>2.366200749637418E-2</v>
      </c>
    </row>
    <row r="317" spans="1:38" x14ac:dyDescent="0.2">
      <c r="A317" s="13" t="s">
        <v>27</v>
      </c>
      <c r="B317" s="270">
        <v>0.62500000000034095</v>
      </c>
      <c r="C317" s="271"/>
      <c r="D317" s="272"/>
      <c r="E317" s="249">
        <v>112.5</v>
      </c>
      <c r="F317" s="250"/>
      <c r="G317" s="251"/>
      <c r="H317" s="39">
        <v>16720</v>
      </c>
      <c r="I317" s="44">
        <v>16395.863000000001</v>
      </c>
      <c r="J317" s="45">
        <v>8.6400000000000005E-2</v>
      </c>
      <c r="K317" s="41">
        <f t="shared" si="122"/>
        <v>16395.949400000001</v>
      </c>
      <c r="L317" s="116">
        <v>17023.892540000001</v>
      </c>
      <c r="M317" s="29">
        <f t="shared" si="111"/>
        <v>324.05059999999867</v>
      </c>
      <c r="N317" s="81">
        <f t="shared" si="112"/>
        <v>1.9381016746411402E-2</v>
      </c>
      <c r="O317" s="107">
        <f t="shared" si="123"/>
        <v>31</v>
      </c>
      <c r="P317" s="197">
        <f t="shared" si="124"/>
        <v>0.19165481552281605</v>
      </c>
      <c r="Q317" s="98">
        <f t="shared" si="125"/>
        <v>49.782806801363023</v>
      </c>
      <c r="R317" s="197">
        <f t="shared" si="126"/>
        <v>0.30777789205558781</v>
      </c>
      <c r="S317" s="208">
        <f t="shared" si="127"/>
        <v>80.782806801363023</v>
      </c>
      <c r="T317" s="213">
        <f t="shared" si="113"/>
        <v>16445.732206801364</v>
      </c>
      <c r="U317" s="84">
        <f t="shared" si="128"/>
        <v>9.1769999999999996</v>
      </c>
      <c r="V317" s="199">
        <f t="shared" si="129"/>
        <v>5.6736007808157511E-2</v>
      </c>
      <c r="W317" s="86">
        <f t="shared" si="130"/>
        <v>71.789324914607477</v>
      </c>
      <c r="X317" s="199">
        <f t="shared" si="131"/>
        <v>0.44383128461343868</v>
      </c>
      <c r="Y317" s="216">
        <f t="shared" si="132"/>
        <v>80.966324914607469</v>
      </c>
      <c r="Z317" s="98">
        <f t="shared" si="133"/>
        <v>161.74913171597049</v>
      </c>
      <c r="AA317" s="83">
        <f t="shared" si="114"/>
        <v>9.6739911313379473E-3</v>
      </c>
      <c r="AB317" s="51">
        <f t="shared" si="115"/>
        <v>162.30146828402818</v>
      </c>
      <c r="AC317" s="30">
        <f t="shared" si="116"/>
        <v>9.707025615073455E-3</v>
      </c>
      <c r="AD317" s="32">
        <f t="shared" si="117"/>
        <v>0.99152660075259713</v>
      </c>
      <c r="AE317" s="130">
        <f t="shared" si="118"/>
        <v>0.97230468342077037</v>
      </c>
      <c r="AF317" s="141">
        <f t="shared" si="119"/>
        <v>232.19146518669831</v>
      </c>
      <c r="AG317" s="48">
        <f t="shared" si="134"/>
        <v>-232.19146518669831</v>
      </c>
      <c r="AH317" s="140">
        <f t="shared" si="135"/>
        <v>1.388704935327143</v>
      </c>
      <c r="AI317" s="173">
        <f t="shared" si="136"/>
        <v>1.388704935327143E-2</v>
      </c>
      <c r="AJ317" s="170">
        <f t="shared" si="137"/>
        <v>-1.388704935327143E-2</v>
      </c>
      <c r="AK317" s="137">
        <f t="shared" si="120"/>
        <v>393.9405969026688</v>
      </c>
      <c r="AL317" s="8">
        <f t="shared" si="121"/>
        <v>2.3561040484609379E-2</v>
      </c>
    </row>
    <row r="318" spans="1:38" x14ac:dyDescent="0.2">
      <c r="A318" s="13" t="s">
        <v>27</v>
      </c>
      <c r="B318" s="270">
        <v>0.666666666666345</v>
      </c>
      <c r="C318" s="271"/>
      <c r="D318" s="272"/>
      <c r="E318" s="249">
        <v>112.5</v>
      </c>
      <c r="F318" s="250"/>
      <c r="G318" s="251"/>
      <c r="H318" s="39">
        <v>16478</v>
      </c>
      <c r="I318" s="44">
        <v>16179.415999999999</v>
      </c>
      <c r="J318" s="45">
        <v>8.6419999999999997E-2</v>
      </c>
      <c r="K318" s="41">
        <f t="shared" si="122"/>
        <v>16179.502419999999</v>
      </c>
      <c r="L318" s="116">
        <v>17296.662619999999</v>
      </c>
      <c r="M318" s="29">
        <f t="shared" si="111"/>
        <v>298.49758000000111</v>
      </c>
      <c r="N318" s="81">
        <f t="shared" si="112"/>
        <v>1.811491564510263E-2</v>
      </c>
      <c r="O318" s="107">
        <f t="shared" si="123"/>
        <v>31</v>
      </c>
      <c r="P318" s="197">
        <f t="shared" si="124"/>
        <v>0.195515845439522</v>
      </c>
      <c r="Q318" s="98">
        <f t="shared" si="125"/>
        <v>48.477092325701072</v>
      </c>
      <c r="R318" s="197">
        <f t="shared" si="126"/>
        <v>0.30574321582287772</v>
      </c>
      <c r="S318" s="208">
        <f t="shared" si="127"/>
        <v>79.477092325701079</v>
      </c>
      <c r="T318" s="213">
        <f t="shared" si="113"/>
        <v>16227.979512325701</v>
      </c>
      <c r="U318" s="84">
        <f t="shared" si="128"/>
        <v>9.1769999999999996</v>
      </c>
      <c r="V318" s="199">
        <f t="shared" si="129"/>
        <v>5.7878997212854624E-2</v>
      </c>
      <c r="W318" s="86">
        <f t="shared" si="130"/>
        <v>69.900831600345029</v>
      </c>
      <c r="X318" s="199">
        <f t="shared" si="131"/>
        <v>0.44086194152474562</v>
      </c>
      <c r="Y318" s="216">
        <f t="shared" si="132"/>
        <v>79.077831600345036</v>
      </c>
      <c r="Z318" s="98">
        <f t="shared" si="133"/>
        <v>158.55492392604611</v>
      </c>
      <c r="AA318" s="83">
        <f t="shared" si="114"/>
        <v>9.6222189541234435E-3</v>
      </c>
      <c r="AB318" s="51">
        <f t="shared" si="115"/>
        <v>139.94265607395499</v>
      </c>
      <c r="AC318" s="30">
        <f t="shared" si="116"/>
        <v>8.4926966909791846E-3</v>
      </c>
      <c r="AD318" s="32">
        <f t="shared" si="117"/>
        <v>0.99152660075259713</v>
      </c>
      <c r="AE318" s="130">
        <f t="shared" si="118"/>
        <v>0.97355997989089582</v>
      </c>
      <c r="AF318" s="141">
        <f t="shared" si="119"/>
        <v>228.97567176134689</v>
      </c>
      <c r="AG318" s="48">
        <f t="shared" si="134"/>
        <v>-228.97567176134689</v>
      </c>
      <c r="AH318" s="140">
        <f t="shared" si="135"/>
        <v>1.3895841228386145</v>
      </c>
      <c r="AI318" s="173">
        <f t="shared" si="136"/>
        <v>1.3895841228386146E-2</v>
      </c>
      <c r="AJ318" s="170">
        <f t="shared" si="137"/>
        <v>-1.3895841228386146E-2</v>
      </c>
      <c r="AK318" s="137">
        <f t="shared" si="120"/>
        <v>387.53059568739297</v>
      </c>
      <c r="AL318" s="8">
        <f t="shared" si="121"/>
        <v>2.3518060182509588E-2</v>
      </c>
    </row>
    <row r="319" spans="1:38" x14ac:dyDescent="0.2">
      <c r="A319" s="13" t="s">
        <v>27</v>
      </c>
      <c r="B319" s="270">
        <v>0.70833333333334303</v>
      </c>
      <c r="C319" s="271"/>
      <c r="D319" s="272"/>
      <c r="E319" s="249">
        <v>112.5</v>
      </c>
      <c r="F319" s="250"/>
      <c r="G319" s="251"/>
      <c r="H319" s="39">
        <v>16808</v>
      </c>
      <c r="I319" s="44">
        <v>16488.738000000001</v>
      </c>
      <c r="J319" s="45">
        <v>8.6419999999999997E-2</v>
      </c>
      <c r="K319" s="41">
        <f t="shared" si="122"/>
        <v>16488.824420000001</v>
      </c>
      <c r="L319" s="116">
        <v>17344.387479999998</v>
      </c>
      <c r="M319" s="29">
        <f t="shared" si="111"/>
        <v>319.17557999999917</v>
      </c>
      <c r="N319" s="81">
        <f t="shared" si="112"/>
        <v>1.8989503807710566E-2</v>
      </c>
      <c r="O319" s="107">
        <f t="shared" si="123"/>
        <v>31</v>
      </c>
      <c r="P319" s="197">
        <f t="shared" si="124"/>
        <v>0.19002920952612148</v>
      </c>
      <c r="Q319" s="98">
        <f t="shared" si="125"/>
        <v>50.348394583997838</v>
      </c>
      <c r="R319" s="197">
        <f t="shared" si="126"/>
        <v>0.30863437495826984</v>
      </c>
      <c r="S319" s="208">
        <f t="shared" si="127"/>
        <v>81.348394583997845</v>
      </c>
      <c r="T319" s="213">
        <f t="shared" si="113"/>
        <v>16539.172814583999</v>
      </c>
      <c r="U319" s="84">
        <f t="shared" si="128"/>
        <v>9.1769999999999996</v>
      </c>
      <c r="V319" s="199">
        <f t="shared" si="129"/>
        <v>5.62547759942328E-2</v>
      </c>
      <c r="W319" s="86">
        <f t="shared" si="130"/>
        <v>72.607421035796278</v>
      </c>
      <c r="X319" s="199">
        <f t="shared" si="131"/>
        <v>0.44508163952137586</v>
      </c>
      <c r="Y319" s="216">
        <f t="shared" si="132"/>
        <v>81.784421035796271</v>
      </c>
      <c r="Z319" s="98">
        <f t="shared" si="133"/>
        <v>163.13281561979412</v>
      </c>
      <c r="AA319" s="83">
        <f t="shared" si="114"/>
        <v>9.7056648988454383E-3</v>
      </c>
      <c r="AB319" s="51">
        <f t="shared" si="115"/>
        <v>156.04276438020506</v>
      </c>
      <c r="AC319" s="30">
        <f t="shared" si="116"/>
        <v>9.2838389088651264E-3</v>
      </c>
      <c r="AD319" s="32">
        <f t="shared" si="117"/>
        <v>0.99152660075259713</v>
      </c>
      <c r="AE319" s="130">
        <f t="shared" si="118"/>
        <v>0.97269290455974411</v>
      </c>
      <c r="AF319" s="141">
        <f t="shared" si="119"/>
        <v>233.45921665005932</v>
      </c>
      <c r="AG319" s="48">
        <f t="shared" si="134"/>
        <v>-233.45921665005932</v>
      </c>
      <c r="AH319" s="140">
        <f t="shared" si="135"/>
        <v>1.3889767768328136</v>
      </c>
      <c r="AI319" s="173">
        <f t="shared" si="136"/>
        <v>1.3889767768328136E-2</v>
      </c>
      <c r="AJ319" s="170">
        <f t="shared" si="137"/>
        <v>-1.3889767768328136E-2</v>
      </c>
      <c r="AK319" s="137">
        <f t="shared" si="120"/>
        <v>396.59203226985346</v>
      </c>
      <c r="AL319" s="8">
        <f t="shared" si="121"/>
        <v>2.3595432667173576E-2</v>
      </c>
    </row>
    <row r="320" spans="1:38" x14ac:dyDescent="0.2">
      <c r="A320" s="13" t="s">
        <v>27</v>
      </c>
      <c r="B320" s="270">
        <v>0.75000000000034095</v>
      </c>
      <c r="C320" s="271"/>
      <c r="D320" s="272"/>
      <c r="E320" s="249">
        <v>112.5</v>
      </c>
      <c r="F320" s="250"/>
      <c r="G320" s="251"/>
      <c r="H320" s="39">
        <v>17644</v>
      </c>
      <c r="I320" s="44">
        <v>17323.655999999999</v>
      </c>
      <c r="J320" s="45">
        <v>8.6419999999999997E-2</v>
      </c>
      <c r="K320" s="41">
        <f t="shared" si="122"/>
        <v>17323.742419999999</v>
      </c>
      <c r="L320" s="116">
        <v>17509.275699999998</v>
      </c>
      <c r="M320" s="29">
        <f t="shared" si="111"/>
        <v>320.25758000000133</v>
      </c>
      <c r="N320" s="81">
        <f t="shared" si="112"/>
        <v>1.8151075719791507E-2</v>
      </c>
      <c r="O320" s="107">
        <f t="shared" si="123"/>
        <v>31</v>
      </c>
      <c r="P320" s="197">
        <f t="shared" si="124"/>
        <v>0.17621184650666971</v>
      </c>
      <c r="Q320" s="98">
        <f t="shared" si="125"/>
        <v>55.576305821205068</v>
      </c>
      <c r="R320" s="197">
        <f t="shared" si="126"/>
        <v>0.31590978937980396</v>
      </c>
      <c r="S320" s="208">
        <f t="shared" si="127"/>
        <v>86.576305821205068</v>
      </c>
      <c r="T320" s="213">
        <f t="shared" si="113"/>
        <v>17379.318725821202</v>
      </c>
      <c r="U320" s="84">
        <f t="shared" si="128"/>
        <v>9.1769999999999996</v>
      </c>
      <c r="V320" s="199">
        <f t="shared" si="129"/>
        <v>5.2164390819087351E-2</v>
      </c>
      <c r="W320" s="86">
        <f t="shared" si="130"/>
        <v>80.171302055976625</v>
      </c>
      <c r="X320" s="199">
        <f t="shared" si="131"/>
        <v>0.45571397329443897</v>
      </c>
      <c r="Y320" s="216">
        <f t="shared" si="132"/>
        <v>89.348302055976632</v>
      </c>
      <c r="Z320" s="98">
        <f t="shared" si="133"/>
        <v>175.9246078771817</v>
      </c>
      <c r="AA320" s="83">
        <f t="shared" si="114"/>
        <v>9.9707893832000506E-3</v>
      </c>
      <c r="AB320" s="51">
        <f t="shared" si="115"/>
        <v>144.33297212281963</v>
      </c>
      <c r="AC320" s="30">
        <f t="shared" si="116"/>
        <v>8.1802863365914545E-3</v>
      </c>
      <c r="AD320" s="32">
        <f t="shared" si="117"/>
        <v>0.99152660075259713</v>
      </c>
      <c r="AE320" s="130">
        <f t="shared" si="118"/>
        <v>0.97352446986439201</v>
      </c>
      <c r="AF320" s="141">
        <f t="shared" si="119"/>
        <v>245.17383306461946</v>
      </c>
      <c r="AG320" s="48">
        <f t="shared" si="134"/>
        <v>-245.17383306461946</v>
      </c>
      <c r="AH320" s="140">
        <f t="shared" si="135"/>
        <v>1.3895592443018561</v>
      </c>
      <c r="AI320" s="173">
        <f t="shared" si="136"/>
        <v>1.3895592443018561E-2</v>
      </c>
      <c r="AJ320" s="170">
        <f t="shared" si="137"/>
        <v>-1.3895592443018561E-2</v>
      </c>
      <c r="AK320" s="137">
        <f t="shared" si="120"/>
        <v>421.09844094180119</v>
      </c>
      <c r="AL320" s="8">
        <f t="shared" si="121"/>
        <v>2.3866381826218613E-2</v>
      </c>
    </row>
    <row r="321" spans="1:38" x14ac:dyDescent="0.2">
      <c r="A321" s="13" t="s">
        <v>27</v>
      </c>
      <c r="B321" s="270">
        <v>0.791666666666345</v>
      </c>
      <c r="C321" s="271"/>
      <c r="D321" s="272"/>
      <c r="E321" s="249">
        <v>112.5</v>
      </c>
      <c r="F321" s="250"/>
      <c r="G321" s="251"/>
      <c r="H321" s="39">
        <v>17578</v>
      </c>
      <c r="I321" s="44">
        <v>17231.041000000001</v>
      </c>
      <c r="J321" s="45">
        <v>8.6419999999999997E-2</v>
      </c>
      <c r="K321" s="41">
        <f t="shared" si="122"/>
        <v>17231.127420000001</v>
      </c>
      <c r="L321" s="116">
        <v>17393.84058</v>
      </c>
      <c r="M321" s="29">
        <f t="shared" si="111"/>
        <v>346.87257999999929</v>
      </c>
      <c r="N321" s="81">
        <f t="shared" si="112"/>
        <v>1.9733335988166987E-2</v>
      </c>
      <c r="O321" s="107">
        <f t="shared" si="123"/>
        <v>31</v>
      </c>
      <c r="P321" s="197">
        <f t="shared" si="124"/>
        <v>0.17767657047799976</v>
      </c>
      <c r="Q321" s="98">
        <f t="shared" si="125"/>
        <v>54.983657808199233</v>
      </c>
      <c r="R321" s="197">
        <f t="shared" si="126"/>
        <v>0.31513895973215267</v>
      </c>
      <c r="S321" s="208">
        <f t="shared" si="127"/>
        <v>85.98365780819924</v>
      </c>
      <c r="T321" s="213">
        <f t="shared" si="113"/>
        <v>17286.1110778082</v>
      </c>
      <c r="U321" s="84">
        <f t="shared" si="128"/>
        <v>9.1769999999999996</v>
      </c>
      <c r="V321" s="199">
        <f t="shared" si="129"/>
        <v>5.2597996363761411E-2</v>
      </c>
      <c r="W321" s="86">
        <f t="shared" si="130"/>
        <v>79.313668866394451</v>
      </c>
      <c r="X321" s="199">
        <f t="shared" si="131"/>
        <v>0.4545864734260861</v>
      </c>
      <c r="Y321" s="216">
        <f t="shared" si="132"/>
        <v>88.490668866394458</v>
      </c>
      <c r="Z321" s="98">
        <f t="shared" si="133"/>
        <v>174.4743266745937</v>
      </c>
      <c r="AA321" s="83">
        <f t="shared" si="114"/>
        <v>9.9257211670607404E-3</v>
      </c>
      <c r="AB321" s="51">
        <f t="shared" si="115"/>
        <v>172.39825332540559</v>
      </c>
      <c r="AC321" s="30">
        <f t="shared" si="116"/>
        <v>9.8076148211062465E-3</v>
      </c>
      <c r="AD321" s="32">
        <f t="shared" si="117"/>
        <v>0.99152660075259713</v>
      </c>
      <c r="AE321" s="130">
        <f t="shared" si="118"/>
        <v>0.97195559848439139</v>
      </c>
      <c r="AF321" s="141">
        <f t="shared" si="119"/>
        <v>244.06359462563879</v>
      </c>
      <c r="AG321" s="48">
        <f t="shared" si="134"/>
        <v>-244.06359462563879</v>
      </c>
      <c r="AH321" s="140">
        <f t="shared" si="135"/>
        <v>1.3884605451452885</v>
      </c>
      <c r="AI321" s="173">
        <f t="shared" si="136"/>
        <v>1.3884605451452885E-2</v>
      </c>
      <c r="AJ321" s="170">
        <f t="shared" si="137"/>
        <v>-1.3884605451452885E-2</v>
      </c>
      <c r="AK321" s="137">
        <f t="shared" si="120"/>
        <v>418.53792130023248</v>
      </c>
      <c r="AL321" s="8">
        <f t="shared" si="121"/>
        <v>2.3810326618513625E-2</v>
      </c>
    </row>
    <row r="322" spans="1:38" x14ac:dyDescent="0.2">
      <c r="A322" s="13" t="s">
        <v>27</v>
      </c>
      <c r="B322" s="270">
        <v>0.83333333333334303</v>
      </c>
      <c r="C322" s="271"/>
      <c r="D322" s="272"/>
      <c r="E322" s="249">
        <v>112.5</v>
      </c>
      <c r="F322" s="250"/>
      <c r="G322" s="251"/>
      <c r="H322" s="39">
        <v>16808</v>
      </c>
      <c r="I322" s="44">
        <v>16491.567999999999</v>
      </c>
      <c r="J322" s="45">
        <v>8.6419999999999997E-2</v>
      </c>
      <c r="K322" s="41">
        <f t="shared" si="122"/>
        <v>16491.654419999999</v>
      </c>
      <c r="L322" s="116">
        <v>17060.99728</v>
      </c>
      <c r="M322" s="29">
        <f t="shared" si="111"/>
        <v>316.34558000000106</v>
      </c>
      <c r="N322" s="81">
        <f t="shared" si="112"/>
        <v>1.8821131603998158E-2</v>
      </c>
      <c r="O322" s="107">
        <f t="shared" si="123"/>
        <v>31</v>
      </c>
      <c r="P322" s="197">
        <f t="shared" si="124"/>
        <v>0.18997996479639376</v>
      </c>
      <c r="Q322" s="98">
        <f t="shared" si="125"/>
        <v>50.365678797908409</v>
      </c>
      <c r="R322" s="197">
        <f t="shared" si="126"/>
        <v>0.30866031887010048</v>
      </c>
      <c r="S322" s="208">
        <f t="shared" si="127"/>
        <v>81.365678797908402</v>
      </c>
      <c r="T322" s="213">
        <f t="shared" si="113"/>
        <v>16542.020098797908</v>
      </c>
      <c r="U322" s="84">
        <f t="shared" si="128"/>
        <v>9.1769999999999996</v>
      </c>
      <c r="V322" s="199">
        <f t="shared" si="129"/>
        <v>5.6240197965693725E-2</v>
      </c>
      <c r="W322" s="86">
        <f t="shared" si="130"/>
        <v>72.632422498817633</v>
      </c>
      <c r="X322" s="199">
        <f t="shared" si="131"/>
        <v>0.44511951836781199</v>
      </c>
      <c r="Y322" s="216">
        <f t="shared" si="132"/>
        <v>81.809422498817639</v>
      </c>
      <c r="Z322" s="98">
        <f t="shared" si="133"/>
        <v>163.17510129672604</v>
      </c>
      <c r="AA322" s="83">
        <f t="shared" si="114"/>
        <v>9.7081807054215877E-3</v>
      </c>
      <c r="AB322" s="51">
        <f t="shared" si="115"/>
        <v>153.17047870327502</v>
      </c>
      <c r="AC322" s="30">
        <f t="shared" si="116"/>
        <v>9.1129508985765724E-3</v>
      </c>
      <c r="AD322" s="32">
        <f t="shared" si="117"/>
        <v>0.99152660075259713</v>
      </c>
      <c r="AE322" s="130">
        <f t="shared" si="118"/>
        <v>0.97285985007855225</v>
      </c>
      <c r="AF322" s="141">
        <f t="shared" si="119"/>
        <v>233.47886791717036</v>
      </c>
      <c r="AG322" s="48">
        <f t="shared" si="134"/>
        <v>-233.47886791717036</v>
      </c>
      <c r="AH322" s="140">
        <f t="shared" si="135"/>
        <v>1.3890936929864965</v>
      </c>
      <c r="AI322" s="173">
        <f t="shared" si="136"/>
        <v>1.3890936929864966E-2</v>
      </c>
      <c r="AJ322" s="170">
        <f t="shared" si="137"/>
        <v>-1.3890936929864966E-2</v>
      </c>
      <c r="AK322" s="137">
        <f t="shared" si="120"/>
        <v>396.6539692138964</v>
      </c>
      <c r="AL322" s="8">
        <f t="shared" si="121"/>
        <v>2.3599117635286555E-2</v>
      </c>
    </row>
    <row r="323" spans="1:38" x14ac:dyDescent="0.2">
      <c r="A323" s="13" t="s">
        <v>27</v>
      </c>
      <c r="B323" s="270">
        <v>0.87500000000034095</v>
      </c>
      <c r="C323" s="271"/>
      <c r="D323" s="272"/>
      <c r="E323" s="249">
        <v>112.5</v>
      </c>
      <c r="F323" s="250"/>
      <c r="G323" s="251"/>
      <c r="H323" s="39">
        <v>16126</v>
      </c>
      <c r="I323" s="44">
        <v>15825.046</v>
      </c>
      <c r="J323" s="45">
        <v>8.6419999999999997E-2</v>
      </c>
      <c r="K323" s="41">
        <f t="shared" si="122"/>
        <v>15825.13242</v>
      </c>
      <c r="L323" s="116">
        <v>16602.47884</v>
      </c>
      <c r="M323" s="29">
        <f t="shared" si="111"/>
        <v>300.86758000000009</v>
      </c>
      <c r="N323" s="81">
        <f t="shared" si="112"/>
        <v>1.8657297531936009E-2</v>
      </c>
      <c r="O323" s="107">
        <f t="shared" si="123"/>
        <v>31</v>
      </c>
      <c r="P323" s="197">
        <f t="shared" si="124"/>
        <v>0.20206307836041848</v>
      </c>
      <c r="Q323" s="98">
        <f t="shared" si="125"/>
        <v>46.37681779824721</v>
      </c>
      <c r="R323" s="197">
        <f t="shared" si="126"/>
        <v>0.30229169577013154</v>
      </c>
      <c r="S323" s="208">
        <f t="shared" si="127"/>
        <v>77.376817798247203</v>
      </c>
      <c r="T323" s="213">
        <f t="shared" si="113"/>
        <v>15871.509237798247</v>
      </c>
      <c r="U323" s="84">
        <f t="shared" si="128"/>
        <v>9.1769999999999996</v>
      </c>
      <c r="V323" s="199">
        <f t="shared" si="129"/>
        <v>5.981718935850195E-2</v>
      </c>
      <c r="W323" s="86">
        <f t="shared" si="130"/>
        <v>66.863621209118193</v>
      </c>
      <c r="X323" s="199">
        <f t="shared" si="131"/>
        <v>0.43582803651094804</v>
      </c>
      <c r="Y323" s="216">
        <f t="shared" si="132"/>
        <v>76.0406212091182</v>
      </c>
      <c r="Z323" s="98">
        <f t="shared" si="133"/>
        <v>153.4174390073654</v>
      </c>
      <c r="AA323" s="83">
        <f t="shared" si="114"/>
        <v>9.5136697883768696E-3</v>
      </c>
      <c r="AB323" s="51">
        <f t="shared" si="115"/>
        <v>147.45014099263469</v>
      </c>
      <c r="AC323" s="30">
        <f t="shared" si="116"/>
        <v>9.1436277435591393E-3</v>
      </c>
      <c r="AD323" s="32">
        <f t="shared" si="117"/>
        <v>0.99152660075259713</v>
      </c>
      <c r="AE323" s="130">
        <f t="shared" si="118"/>
        <v>0.973022080313375</v>
      </c>
      <c r="AF323" s="141">
        <f t="shared" si="119"/>
        <v>224.02357189130632</v>
      </c>
      <c r="AG323" s="48">
        <f t="shared" si="134"/>
        <v>-224.02357189130632</v>
      </c>
      <c r="AH323" s="140">
        <f t="shared" si="135"/>
        <v>1.389207316701639</v>
      </c>
      <c r="AI323" s="173">
        <f t="shared" si="136"/>
        <v>1.389207316701639E-2</v>
      </c>
      <c r="AJ323" s="170">
        <f t="shared" si="137"/>
        <v>-1.389207316701639E-2</v>
      </c>
      <c r="AK323" s="137">
        <f t="shared" si="120"/>
        <v>377.44101089867172</v>
      </c>
      <c r="AL323" s="8">
        <f t="shared" si="121"/>
        <v>2.3405742955393261E-2</v>
      </c>
    </row>
    <row r="324" spans="1:38" x14ac:dyDescent="0.2">
      <c r="A324" s="13" t="s">
        <v>27</v>
      </c>
      <c r="B324" s="270">
        <v>0.916666666666345</v>
      </c>
      <c r="C324" s="271"/>
      <c r="D324" s="272"/>
      <c r="E324" s="249">
        <v>112.5</v>
      </c>
      <c r="F324" s="250"/>
      <c r="G324" s="251"/>
      <c r="H324" s="39">
        <v>15730</v>
      </c>
      <c r="I324" s="44">
        <v>15434.803</v>
      </c>
      <c r="J324" s="45">
        <v>8.6419999999999997E-2</v>
      </c>
      <c r="K324" s="41">
        <f t="shared" si="122"/>
        <v>15434.88942</v>
      </c>
      <c r="L324" s="116">
        <v>16466.425499999998</v>
      </c>
      <c r="M324" s="29">
        <f t="shared" si="111"/>
        <v>295.11058000000048</v>
      </c>
      <c r="N324" s="81">
        <f t="shared" si="112"/>
        <v>1.8761003178639574E-2</v>
      </c>
      <c r="O324" s="107">
        <f t="shared" si="123"/>
        <v>31</v>
      </c>
      <c r="P324" s="197">
        <f t="shared" si="124"/>
        <v>0.2096121588014794</v>
      </c>
      <c r="Q324" s="98">
        <f t="shared" si="125"/>
        <v>44.117742853264417</v>
      </c>
      <c r="R324" s="197">
        <f t="shared" si="126"/>
        <v>0.29831017164262236</v>
      </c>
      <c r="S324" s="208">
        <f t="shared" si="127"/>
        <v>75.117742853264417</v>
      </c>
      <c r="T324" s="213">
        <f t="shared" si="113"/>
        <v>15479.007162853264</v>
      </c>
      <c r="U324" s="84">
        <f t="shared" si="128"/>
        <v>9.1769999999999996</v>
      </c>
      <c r="V324" s="199">
        <f t="shared" si="129"/>
        <v>6.2051960687779878E-2</v>
      </c>
      <c r="W324" s="86">
        <f t="shared" si="130"/>
        <v>63.597441346601798</v>
      </c>
      <c r="X324" s="199">
        <f t="shared" si="131"/>
        <v>0.43002570886811831</v>
      </c>
      <c r="Y324" s="216">
        <f t="shared" si="132"/>
        <v>72.774441346601805</v>
      </c>
      <c r="Z324" s="98">
        <f t="shared" si="133"/>
        <v>147.89218419986622</v>
      </c>
      <c r="AA324" s="83">
        <f t="shared" si="114"/>
        <v>9.4019188938249346E-3</v>
      </c>
      <c r="AB324" s="51">
        <f t="shared" si="115"/>
        <v>147.21839580013426</v>
      </c>
      <c r="AC324" s="30">
        <f t="shared" si="116"/>
        <v>9.359084284814639E-3</v>
      </c>
      <c r="AD324" s="32">
        <f t="shared" si="117"/>
        <v>0.99152660075259713</v>
      </c>
      <c r="AE324" s="130">
        <f t="shared" si="118"/>
        <v>0.97291911963610866</v>
      </c>
      <c r="AF324" s="141">
        <f t="shared" si="119"/>
        <v>218.51096749642463</v>
      </c>
      <c r="AG324" s="48">
        <f t="shared" si="134"/>
        <v>-218.51096749642463</v>
      </c>
      <c r="AH324" s="140">
        <f t="shared" si="135"/>
        <v>1.3891352034102011</v>
      </c>
      <c r="AI324" s="173">
        <f t="shared" si="136"/>
        <v>1.3891352034102012E-2</v>
      </c>
      <c r="AJ324" s="170">
        <f t="shared" si="137"/>
        <v>-1.3891352034102012E-2</v>
      </c>
      <c r="AK324" s="137">
        <f t="shared" si="120"/>
        <v>366.40315169629082</v>
      </c>
      <c r="AL324" s="8">
        <f t="shared" si="121"/>
        <v>2.3293270927926945E-2</v>
      </c>
    </row>
    <row r="325" spans="1:38" x14ac:dyDescent="0.2">
      <c r="A325" s="13" t="s">
        <v>27</v>
      </c>
      <c r="B325" s="270">
        <v>0.95833333333334303</v>
      </c>
      <c r="C325" s="271"/>
      <c r="D325" s="272"/>
      <c r="E325" s="249">
        <v>112.5</v>
      </c>
      <c r="F325" s="250"/>
      <c r="G325" s="251"/>
      <c r="H325" s="39">
        <v>15246</v>
      </c>
      <c r="I325" s="44">
        <v>14978.069</v>
      </c>
      <c r="J325" s="45">
        <v>8.6419999999999997E-2</v>
      </c>
      <c r="K325" s="41">
        <f t="shared" si="122"/>
        <v>14978.155419999999</v>
      </c>
      <c r="L325" s="116">
        <v>16297.185160000001</v>
      </c>
      <c r="M325" s="29">
        <f t="shared" si="111"/>
        <v>267.84458000000086</v>
      </c>
      <c r="N325" s="81">
        <f t="shared" si="112"/>
        <v>1.7568187065459848E-2</v>
      </c>
      <c r="O325" s="107">
        <f t="shared" si="123"/>
        <v>31</v>
      </c>
      <c r="P325" s="197">
        <f t="shared" si="124"/>
        <v>0.21892408247536232</v>
      </c>
      <c r="Q325" s="98">
        <f t="shared" si="125"/>
        <v>41.545396256606544</v>
      </c>
      <c r="R325" s="197">
        <f t="shared" si="126"/>
        <v>0.29339637924364326</v>
      </c>
      <c r="S325" s="208">
        <f t="shared" si="127"/>
        <v>72.545396256606551</v>
      </c>
      <c r="T325" s="213">
        <f t="shared" si="113"/>
        <v>15019.700816256605</v>
      </c>
      <c r="U325" s="84">
        <f t="shared" si="128"/>
        <v>9.1769999999999996</v>
      </c>
      <c r="V325" s="199">
        <f t="shared" si="129"/>
        <v>6.4808590479883868E-2</v>
      </c>
      <c r="W325" s="86">
        <f t="shared" si="130"/>
        <v>59.879202112493523</v>
      </c>
      <c r="X325" s="199">
        <f t="shared" si="131"/>
        <v>0.4228709478011104</v>
      </c>
      <c r="Y325" s="216">
        <f t="shared" si="132"/>
        <v>69.056202112493523</v>
      </c>
      <c r="Z325" s="98">
        <f t="shared" si="133"/>
        <v>141.60159836910009</v>
      </c>
      <c r="AA325" s="83">
        <f t="shared" si="114"/>
        <v>9.2877868535419187E-3</v>
      </c>
      <c r="AB325" s="51">
        <f t="shared" si="115"/>
        <v>126.24298163090077</v>
      </c>
      <c r="AC325" s="30">
        <f t="shared" si="116"/>
        <v>8.2804002119179314E-3</v>
      </c>
      <c r="AD325" s="32">
        <f t="shared" si="117"/>
        <v>0.99152660075259713</v>
      </c>
      <c r="AE325" s="130">
        <f t="shared" si="118"/>
        <v>0.97410165560854334</v>
      </c>
      <c r="AF325" s="141">
        <f t="shared" si="119"/>
        <v>211.91386285792237</v>
      </c>
      <c r="AG325" s="48">
        <f t="shared" si="134"/>
        <v>-211.91386285792237</v>
      </c>
      <c r="AH325" s="140">
        <f t="shared" si="135"/>
        <v>1.3899636813454175</v>
      </c>
      <c r="AI325" s="173">
        <f t="shared" si="136"/>
        <v>1.3899636813454175E-2</v>
      </c>
      <c r="AJ325" s="170">
        <f t="shared" si="137"/>
        <v>-1.3899636813454175E-2</v>
      </c>
      <c r="AK325" s="137">
        <f t="shared" si="120"/>
        <v>353.51546122702246</v>
      </c>
      <c r="AL325" s="8">
        <f t="shared" si="121"/>
        <v>2.3187423666996096E-2</v>
      </c>
    </row>
    <row r="326" spans="1:38" x14ac:dyDescent="0.2">
      <c r="A326" s="13" t="s">
        <v>28</v>
      </c>
      <c r="B326" s="270">
        <v>3.4106051316484799E-13</v>
      </c>
      <c r="C326" s="271"/>
      <c r="D326" s="272"/>
      <c r="E326" s="249">
        <v>112.5</v>
      </c>
      <c r="F326" s="250"/>
      <c r="G326" s="251"/>
      <c r="H326" s="39">
        <v>14872</v>
      </c>
      <c r="I326" s="44">
        <v>14595.886</v>
      </c>
      <c r="J326" s="45">
        <v>8.6419999999999997E-2</v>
      </c>
      <c r="K326" s="41">
        <f t="shared" si="122"/>
        <v>14595.97242</v>
      </c>
      <c r="L326" s="116">
        <v>16066.9198</v>
      </c>
      <c r="M326" s="29">
        <f t="shared" si="111"/>
        <v>276.02757999999994</v>
      </c>
      <c r="N326" s="81">
        <f t="shared" si="112"/>
        <v>1.8560219203873046E-2</v>
      </c>
      <c r="O326" s="107">
        <f t="shared" si="123"/>
        <v>31</v>
      </c>
      <c r="P326" s="197">
        <f t="shared" si="124"/>
        <v>0.22713334830471113</v>
      </c>
      <c r="Q326" s="98">
        <f t="shared" si="125"/>
        <v>39.452298312111225</v>
      </c>
      <c r="R326" s="197">
        <f t="shared" si="126"/>
        <v>0.28906234238535888</v>
      </c>
      <c r="S326" s="208">
        <f t="shared" si="127"/>
        <v>70.452298312111225</v>
      </c>
      <c r="T326" s="213">
        <f t="shared" si="113"/>
        <v>14635.424718312112</v>
      </c>
      <c r="U326" s="84">
        <f t="shared" si="128"/>
        <v>9.1769999999999996</v>
      </c>
      <c r="V326" s="199">
        <f t="shared" si="129"/>
        <v>6.7238797980397863E-2</v>
      </c>
      <c r="W326" s="86">
        <f t="shared" si="130"/>
        <v>56.854402700440652</v>
      </c>
      <c r="X326" s="199">
        <f t="shared" si="131"/>
        <v>0.41656551132953212</v>
      </c>
      <c r="Y326" s="216">
        <f t="shared" si="132"/>
        <v>66.031402700440651</v>
      </c>
      <c r="Z326" s="98">
        <f t="shared" si="133"/>
        <v>136.48370101255188</v>
      </c>
      <c r="AA326" s="83">
        <f t="shared" si="114"/>
        <v>9.1772257270408743E-3</v>
      </c>
      <c r="AB326" s="51">
        <f t="shared" si="115"/>
        <v>139.54387898744807</v>
      </c>
      <c r="AC326" s="30">
        <f t="shared" si="116"/>
        <v>9.3829934768321719E-3</v>
      </c>
      <c r="AD326" s="32">
        <f t="shared" si="117"/>
        <v>0.99152660075259713</v>
      </c>
      <c r="AE326" s="130">
        <f t="shared" si="118"/>
        <v>0.97311788801455235</v>
      </c>
      <c r="AF326" s="141">
        <f t="shared" si="119"/>
        <v>206.61289227269597</v>
      </c>
      <c r="AG326" s="48">
        <f t="shared" si="134"/>
        <v>-206.61289227269597</v>
      </c>
      <c r="AH326" s="140">
        <f t="shared" si="135"/>
        <v>1.3892744235657342</v>
      </c>
      <c r="AI326" s="173">
        <f t="shared" si="136"/>
        <v>1.3892744235657341E-2</v>
      </c>
      <c r="AJ326" s="170">
        <f t="shared" si="137"/>
        <v>-1.3892744235657341E-2</v>
      </c>
      <c r="AK326" s="137">
        <f t="shared" si="120"/>
        <v>343.09659328524788</v>
      </c>
      <c r="AL326" s="8">
        <f t="shared" si="121"/>
        <v>2.3069969962698215E-2</v>
      </c>
    </row>
    <row r="327" spans="1:38" x14ac:dyDescent="0.2">
      <c r="A327" s="13" t="s">
        <v>28</v>
      </c>
      <c r="B327" s="270">
        <v>4.1666666666344603E-2</v>
      </c>
      <c r="C327" s="271"/>
      <c r="D327" s="272"/>
      <c r="E327" s="249">
        <v>112.5</v>
      </c>
      <c r="F327" s="250"/>
      <c r="G327" s="251"/>
      <c r="H327" s="39">
        <v>14652</v>
      </c>
      <c r="I327" s="44">
        <v>14379.17</v>
      </c>
      <c r="J327" s="45">
        <v>8.6419999999999997E-2</v>
      </c>
      <c r="K327" s="41">
        <f t="shared" si="122"/>
        <v>14379.25642</v>
      </c>
      <c r="L327" s="116">
        <v>15865.014500000001</v>
      </c>
      <c r="M327" s="29">
        <f t="shared" si="111"/>
        <v>272.74358000000029</v>
      </c>
      <c r="N327" s="81">
        <f t="shared" si="112"/>
        <v>1.861476794976797E-2</v>
      </c>
      <c r="O327" s="107">
        <f t="shared" si="123"/>
        <v>31</v>
      </c>
      <c r="P327" s="197">
        <f t="shared" si="124"/>
        <v>0.23196533605585248</v>
      </c>
      <c r="Q327" s="98">
        <f t="shared" si="125"/>
        <v>38.289447257798365</v>
      </c>
      <c r="R327" s="197">
        <f t="shared" si="126"/>
        <v>0.28651046775961408</v>
      </c>
      <c r="S327" s="208">
        <f t="shared" si="127"/>
        <v>69.289447257798372</v>
      </c>
      <c r="T327" s="213">
        <f t="shared" si="113"/>
        <v>14417.545867257799</v>
      </c>
      <c r="U327" s="84">
        <f t="shared" si="128"/>
        <v>9.1769999999999996</v>
      </c>
      <c r="V327" s="199">
        <f t="shared" si="129"/>
        <v>6.866922222530833E-2</v>
      </c>
      <c r="W327" s="86">
        <f t="shared" si="130"/>
        <v>55.17421012273298</v>
      </c>
      <c r="X327" s="199">
        <f t="shared" si="131"/>
        <v>0.41285497395922494</v>
      </c>
      <c r="Y327" s="216">
        <f t="shared" si="132"/>
        <v>64.351210122732979</v>
      </c>
      <c r="Z327" s="98">
        <f t="shared" si="133"/>
        <v>133.64065738053137</v>
      </c>
      <c r="AA327" s="83">
        <f t="shared" si="114"/>
        <v>9.1209839872052525E-3</v>
      </c>
      <c r="AB327" s="51">
        <f t="shared" si="115"/>
        <v>139.10292261946893</v>
      </c>
      <c r="AC327" s="30">
        <f t="shared" si="116"/>
        <v>9.4937839625627175E-3</v>
      </c>
      <c r="AD327" s="32">
        <f t="shared" si="117"/>
        <v>0.99152660075259713</v>
      </c>
      <c r="AE327" s="130">
        <f t="shared" si="118"/>
        <v>0.97306371497022393</v>
      </c>
      <c r="AF327" s="141">
        <f t="shared" si="119"/>
        <v>203.55092884018603</v>
      </c>
      <c r="AG327" s="48">
        <f t="shared" si="134"/>
        <v>-203.55092884018603</v>
      </c>
      <c r="AH327" s="140">
        <f t="shared" si="135"/>
        <v>1.3892364785707483</v>
      </c>
      <c r="AI327" s="173">
        <f t="shared" si="136"/>
        <v>1.3892364785707483E-2</v>
      </c>
      <c r="AJ327" s="170">
        <f t="shared" si="137"/>
        <v>-1.3892364785707483E-2</v>
      </c>
      <c r="AK327" s="137">
        <f t="shared" si="120"/>
        <v>337.1915862207174</v>
      </c>
      <c r="AL327" s="8">
        <f t="shared" si="121"/>
        <v>2.3013348772912737E-2</v>
      </c>
    </row>
    <row r="328" spans="1:38" x14ac:dyDescent="0.2">
      <c r="A328" s="13" t="s">
        <v>28</v>
      </c>
      <c r="B328" s="270">
        <v>8.3333333333342793E-2</v>
      </c>
      <c r="C328" s="271"/>
      <c r="D328" s="272"/>
      <c r="E328" s="249">
        <v>112.5</v>
      </c>
      <c r="F328" s="250"/>
      <c r="G328" s="251"/>
      <c r="H328" s="39">
        <v>14806</v>
      </c>
      <c r="I328" s="44">
        <v>14520.138999999999</v>
      </c>
      <c r="J328" s="45">
        <v>8.6419999999999997E-2</v>
      </c>
      <c r="K328" s="41">
        <f t="shared" si="122"/>
        <v>14520.225419999999</v>
      </c>
      <c r="L328" s="116">
        <v>15687.9925</v>
      </c>
      <c r="M328" s="29">
        <f t="shared" si="111"/>
        <v>285.77458000000115</v>
      </c>
      <c r="N328" s="81">
        <f t="shared" si="112"/>
        <v>1.9301268404700873E-2</v>
      </c>
      <c r="O328" s="107">
        <f t="shared" si="123"/>
        <v>31</v>
      </c>
      <c r="P328" s="197">
        <f t="shared" si="124"/>
        <v>0.22880738506982617</v>
      </c>
      <c r="Q328" s="98">
        <f t="shared" si="125"/>
        <v>39.043878934743354</v>
      </c>
      <c r="R328" s="197">
        <f t="shared" si="126"/>
        <v>0.28817831748520961</v>
      </c>
      <c r="S328" s="208">
        <f t="shared" si="127"/>
        <v>70.043878934743361</v>
      </c>
      <c r="T328" s="213">
        <f t="shared" si="113"/>
        <v>14559.269298934742</v>
      </c>
      <c r="U328" s="84">
        <f t="shared" si="128"/>
        <v>9.1769999999999996</v>
      </c>
      <c r="V328" s="199">
        <f t="shared" si="129"/>
        <v>6.7734366864057899E-2</v>
      </c>
      <c r="W328" s="86">
        <f t="shared" si="130"/>
        <v>56.264258446375663</v>
      </c>
      <c r="X328" s="199">
        <f t="shared" si="131"/>
        <v>0.41527993058090634</v>
      </c>
      <c r="Y328" s="216">
        <f t="shared" si="132"/>
        <v>65.441258446375656</v>
      </c>
      <c r="Z328" s="98">
        <f t="shared" si="133"/>
        <v>135.48513738111902</v>
      </c>
      <c r="AA328" s="83">
        <f t="shared" si="114"/>
        <v>9.1506914346291372E-3</v>
      </c>
      <c r="AB328" s="51">
        <f t="shared" si="115"/>
        <v>150.28944261888213</v>
      </c>
      <c r="AC328" s="30">
        <f t="shared" si="116"/>
        <v>1.0150576970071736E-2</v>
      </c>
      <c r="AD328" s="32">
        <f t="shared" si="117"/>
        <v>0.99152660075259713</v>
      </c>
      <c r="AE328" s="130">
        <f t="shared" si="118"/>
        <v>0.97238309233589182</v>
      </c>
      <c r="AF328" s="141">
        <f t="shared" si="119"/>
        <v>205.61978111420726</v>
      </c>
      <c r="AG328" s="48">
        <f t="shared" si="134"/>
        <v>-205.61978111420726</v>
      </c>
      <c r="AH328" s="140">
        <f t="shared" si="135"/>
        <v>1.3887598346224994</v>
      </c>
      <c r="AI328" s="173">
        <f t="shared" si="136"/>
        <v>1.3887598346224994E-2</v>
      </c>
      <c r="AJ328" s="170">
        <f t="shared" si="137"/>
        <v>-1.3887598346224994E-2</v>
      </c>
      <c r="AK328" s="137">
        <f t="shared" si="120"/>
        <v>341.10491849532627</v>
      </c>
      <c r="AL328" s="8">
        <f t="shared" si="121"/>
        <v>2.3038289780854131E-2</v>
      </c>
    </row>
    <row r="329" spans="1:38" x14ac:dyDescent="0.2">
      <c r="A329" s="13" t="s">
        <v>28</v>
      </c>
      <c r="B329" s="270">
        <v>0.12500000000034101</v>
      </c>
      <c r="C329" s="271"/>
      <c r="D329" s="272"/>
      <c r="E329" s="249">
        <v>112.5</v>
      </c>
      <c r="F329" s="250"/>
      <c r="G329" s="251"/>
      <c r="H329" s="39">
        <v>14784</v>
      </c>
      <c r="I329" s="44">
        <v>14490.164000000001</v>
      </c>
      <c r="J329" s="45">
        <v>8.6419999999999997E-2</v>
      </c>
      <c r="K329" s="41">
        <f t="shared" si="122"/>
        <v>14490.25042</v>
      </c>
      <c r="L329" s="116">
        <v>15674.85982</v>
      </c>
      <c r="M329" s="29">
        <f t="shared" si="111"/>
        <v>293.7495799999997</v>
      </c>
      <c r="N329" s="81">
        <f t="shared" si="112"/>
        <v>1.9869425054112533E-2</v>
      </c>
      <c r="O329" s="107">
        <f t="shared" si="123"/>
        <v>31</v>
      </c>
      <c r="P329" s="197">
        <f t="shared" si="124"/>
        <v>0.22947422937430667</v>
      </c>
      <c r="Q329" s="98">
        <f t="shared" si="125"/>
        <v>38.882843932279663</v>
      </c>
      <c r="R329" s="197">
        <f t="shared" si="126"/>
        <v>0.28782614991101008</v>
      </c>
      <c r="S329" s="208">
        <f t="shared" si="127"/>
        <v>69.882843932279656</v>
      </c>
      <c r="T329" s="213">
        <f t="shared" si="113"/>
        <v>14529.133263932279</v>
      </c>
      <c r="U329" s="84">
        <f t="shared" si="128"/>
        <v>9.1769999999999996</v>
      </c>
      <c r="V329" s="199">
        <f t="shared" si="129"/>
        <v>6.7931774289290717E-2</v>
      </c>
      <c r="W329" s="86">
        <f t="shared" si="130"/>
        <v>56.031578248441022</v>
      </c>
      <c r="X329" s="199">
        <f t="shared" si="131"/>
        <v>0.41476784642539255</v>
      </c>
      <c r="Y329" s="216">
        <f t="shared" si="132"/>
        <v>65.208578248441029</v>
      </c>
      <c r="Z329" s="98">
        <f t="shared" si="133"/>
        <v>135.09142218072068</v>
      </c>
      <c r="AA329" s="83">
        <f t="shared" si="114"/>
        <v>9.1376773661201761E-3</v>
      </c>
      <c r="AB329" s="51">
        <f t="shared" si="115"/>
        <v>158.65815781927901</v>
      </c>
      <c r="AC329" s="30">
        <f t="shared" si="116"/>
        <v>1.0731747687992357E-2</v>
      </c>
      <c r="AD329" s="32">
        <f t="shared" si="117"/>
        <v>0.99152660075259713</v>
      </c>
      <c r="AE329" s="130">
        <f t="shared" si="118"/>
        <v>0.97181974129245519</v>
      </c>
      <c r="AF329" s="141">
        <f t="shared" si="119"/>
        <v>205.25594742584005</v>
      </c>
      <c r="AG329" s="48">
        <f t="shared" si="134"/>
        <v>-205.25594742584005</v>
      </c>
      <c r="AH329" s="140">
        <f t="shared" si="135"/>
        <v>1.3883654452505416</v>
      </c>
      <c r="AI329" s="173">
        <f t="shared" si="136"/>
        <v>1.3883654452505416E-2</v>
      </c>
      <c r="AJ329" s="170">
        <f t="shared" si="137"/>
        <v>-1.3883654452505416E-2</v>
      </c>
      <c r="AK329" s="137">
        <f t="shared" si="120"/>
        <v>340.34736960656073</v>
      </c>
      <c r="AL329" s="8">
        <f t="shared" si="121"/>
        <v>2.302133181862559E-2</v>
      </c>
    </row>
    <row r="330" spans="1:38" x14ac:dyDescent="0.2">
      <c r="A330" s="13" t="s">
        <v>28</v>
      </c>
      <c r="B330" s="270">
        <v>0.166666666666345</v>
      </c>
      <c r="C330" s="271"/>
      <c r="D330" s="272"/>
      <c r="E330" s="249">
        <v>112.5</v>
      </c>
      <c r="F330" s="250"/>
      <c r="G330" s="251"/>
      <c r="H330" s="39">
        <v>14938</v>
      </c>
      <c r="I330" s="44">
        <v>14645.004999999999</v>
      </c>
      <c r="J330" s="45">
        <v>8.6419999999999997E-2</v>
      </c>
      <c r="K330" s="41">
        <f t="shared" si="122"/>
        <v>14645.091419999999</v>
      </c>
      <c r="L330" s="116">
        <v>15757.406300000001</v>
      </c>
      <c r="M330" s="29">
        <f t="shared" si="111"/>
        <v>292.90858000000117</v>
      </c>
      <c r="N330" s="81">
        <f t="shared" si="112"/>
        <v>1.960828624983272E-2</v>
      </c>
      <c r="O330" s="107">
        <f t="shared" si="123"/>
        <v>31</v>
      </c>
      <c r="P330" s="197">
        <f t="shared" si="124"/>
        <v>0.22605623129682501</v>
      </c>
      <c r="Q330" s="98">
        <f t="shared" si="125"/>
        <v>39.718278277806952</v>
      </c>
      <c r="R330" s="197">
        <f t="shared" si="126"/>
        <v>0.28963110648643836</v>
      </c>
      <c r="S330" s="208">
        <f t="shared" si="127"/>
        <v>70.718278277806945</v>
      </c>
      <c r="T330" s="213">
        <f t="shared" si="113"/>
        <v>14684.809698277806</v>
      </c>
      <c r="U330" s="84">
        <f t="shared" si="128"/>
        <v>9.1769999999999996</v>
      </c>
      <c r="V330" s="199">
        <f t="shared" si="129"/>
        <v>6.6919936600353641E-2</v>
      </c>
      <c r="W330" s="86">
        <f t="shared" si="130"/>
        <v>57.238742855612692</v>
      </c>
      <c r="X330" s="199">
        <f t="shared" si="131"/>
        <v>0.41739272561638296</v>
      </c>
      <c r="Y330" s="216">
        <f t="shared" si="132"/>
        <v>66.415742855612692</v>
      </c>
      <c r="Z330" s="98">
        <f t="shared" si="133"/>
        <v>137.13402113341965</v>
      </c>
      <c r="AA330" s="83">
        <f t="shared" si="114"/>
        <v>9.1802129557785276E-3</v>
      </c>
      <c r="AB330" s="51">
        <f t="shared" si="115"/>
        <v>155.77455886658151</v>
      </c>
      <c r="AC330" s="30">
        <f t="shared" si="116"/>
        <v>1.0428073294054192E-2</v>
      </c>
      <c r="AD330" s="32">
        <f t="shared" si="117"/>
        <v>0.99152660075259713</v>
      </c>
      <c r="AE330" s="130">
        <f t="shared" si="118"/>
        <v>0.97207872711573085</v>
      </c>
      <c r="AF330" s="141">
        <f t="shared" si="119"/>
        <v>207.4211121581663</v>
      </c>
      <c r="AG330" s="48">
        <f t="shared" si="134"/>
        <v>-207.4211121581663</v>
      </c>
      <c r="AH330" s="140">
        <f t="shared" si="135"/>
        <v>1.3885467409168983</v>
      </c>
      <c r="AI330" s="173">
        <f t="shared" si="136"/>
        <v>1.3885467409168984E-2</v>
      </c>
      <c r="AJ330" s="170">
        <f t="shared" si="137"/>
        <v>-1.3885467409168984E-2</v>
      </c>
      <c r="AK330" s="137">
        <f t="shared" si="120"/>
        <v>344.55513329158595</v>
      </c>
      <c r="AL330" s="8">
        <f t="shared" si="121"/>
        <v>2.3065680364947511E-2</v>
      </c>
    </row>
    <row r="331" spans="1:38" x14ac:dyDescent="0.2">
      <c r="A331" s="13" t="s">
        <v>28</v>
      </c>
      <c r="B331" s="270">
        <v>0.208333333333343</v>
      </c>
      <c r="C331" s="271"/>
      <c r="D331" s="272"/>
      <c r="E331" s="249">
        <v>112.5</v>
      </c>
      <c r="F331" s="250"/>
      <c r="G331" s="251"/>
      <c r="H331" s="39">
        <v>14960</v>
      </c>
      <c r="I331" s="44">
        <v>14685.505999999999</v>
      </c>
      <c r="J331" s="45">
        <v>8.6419999999999997E-2</v>
      </c>
      <c r="K331" s="41">
        <f t="shared" si="122"/>
        <v>14685.592419999999</v>
      </c>
      <c r="L331" s="116">
        <v>15696.5978</v>
      </c>
      <c r="M331" s="29">
        <f t="shared" si="111"/>
        <v>274.40758000000096</v>
      </c>
      <c r="N331" s="81">
        <f t="shared" si="112"/>
        <v>1.8342752673796855E-2</v>
      </c>
      <c r="O331" s="107">
        <f t="shared" si="123"/>
        <v>31</v>
      </c>
      <c r="P331" s="197">
        <f t="shared" si="124"/>
        <v>0.22517304972201257</v>
      </c>
      <c r="Q331" s="98">
        <f t="shared" si="125"/>
        <v>39.938263838215079</v>
      </c>
      <c r="R331" s="197">
        <f t="shared" si="126"/>
        <v>0.29009744093720197</v>
      </c>
      <c r="S331" s="208">
        <f t="shared" si="127"/>
        <v>70.938263838215079</v>
      </c>
      <c r="T331" s="213">
        <f t="shared" si="113"/>
        <v>14725.530683838215</v>
      </c>
      <c r="U331" s="84">
        <f t="shared" si="128"/>
        <v>9.1769999999999996</v>
      </c>
      <c r="V331" s="199">
        <f t="shared" si="129"/>
        <v>6.6658486364480948E-2</v>
      </c>
      <c r="W331" s="86">
        <f t="shared" si="130"/>
        <v>57.556629127088954</v>
      </c>
      <c r="X331" s="199">
        <f t="shared" si="131"/>
        <v>0.41807102297630444</v>
      </c>
      <c r="Y331" s="216">
        <f t="shared" si="132"/>
        <v>66.73362912708896</v>
      </c>
      <c r="Z331" s="98">
        <f t="shared" si="133"/>
        <v>137.67189296530404</v>
      </c>
      <c r="AA331" s="83">
        <f t="shared" si="114"/>
        <v>9.2026666420657773E-3</v>
      </c>
      <c r="AB331" s="51">
        <f t="shared" si="115"/>
        <v>136.73568703469692</v>
      </c>
      <c r="AC331" s="30">
        <f t="shared" si="116"/>
        <v>9.1400860317310782E-3</v>
      </c>
      <c r="AD331" s="32">
        <f t="shared" si="117"/>
        <v>0.99152660075259713</v>
      </c>
      <c r="AE331" s="130">
        <f t="shared" si="118"/>
        <v>0.97333354575614095</v>
      </c>
      <c r="AF331" s="141">
        <f t="shared" si="119"/>
        <v>207.85805325191345</v>
      </c>
      <c r="AG331" s="48">
        <f t="shared" si="134"/>
        <v>-207.85805325191345</v>
      </c>
      <c r="AH331" s="140">
        <f t="shared" si="135"/>
        <v>1.3894254896518279</v>
      </c>
      <c r="AI331" s="173">
        <f t="shared" si="136"/>
        <v>1.3894254896518278E-2</v>
      </c>
      <c r="AJ331" s="170">
        <f t="shared" si="137"/>
        <v>-1.3894254896518278E-2</v>
      </c>
      <c r="AK331" s="137">
        <f t="shared" si="120"/>
        <v>345.52994621721746</v>
      </c>
      <c r="AL331" s="8">
        <f t="shared" si="121"/>
        <v>2.3096921538584055E-2</v>
      </c>
    </row>
    <row r="332" spans="1:38" x14ac:dyDescent="0.2">
      <c r="A332" s="13" t="s">
        <v>28</v>
      </c>
      <c r="B332" s="270">
        <v>0.25000000000034101</v>
      </c>
      <c r="C332" s="271"/>
      <c r="D332" s="272"/>
      <c r="E332" s="249">
        <v>112.5</v>
      </c>
      <c r="F332" s="250"/>
      <c r="G332" s="251"/>
      <c r="H332" s="39">
        <v>14498</v>
      </c>
      <c r="I332" s="44">
        <v>14231.574000000001</v>
      </c>
      <c r="J332" s="45">
        <v>8.6419999999999997E-2</v>
      </c>
      <c r="K332" s="41">
        <f t="shared" si="122"/>
        <v>14231.66042</v>
      </c>
      <c r="L332" s="116">
        <v>15630.112059999999</v>
      </c>
      <c r="M332" s="29">
        <f t="shared" si="111"/>
        <v>266.33957999999984</v>
      </c>
      <c r="N332" s="81">
        <f t="shared" si="112"/>
        <v>1.8370780797351348E-2</v>
      </c>
      <c r="O332" s="107">
        <f t="shared" si="123"/>
        <v>31</v>
      </c>
      <c r="P332" s="197">
        <f t="shared" si="124"/>
        <v>0.23533191170608281</v>
      </c>
      <c r="Q332" s="98">
        <f t="shared" si="125"/>
        <v>37.5074367241101</v>
      </c>
      <c r="R332" s="197">
        <f t="shared" si="126"/>
        <v>0.28473215443483119</v>
      </c>
      <c r="S332" s="208">
        <f t="shared" si="127"/>
        <v>68.507436724110107</v>
      </c>
      <c r="T332" s="213">
        <f t="shared" si="113"/>
        <v>14269.167856724111</v>
      </c>
      <c r="U332" s="84">
        <f t="shared" si="128"/>
        <v>9.1769999999999996</v>
      </c>
      <c r="V332" s="199">
        <f t="shared" si="129"/>
        <v>6.9665837216991031E-2</v>
      </c>
      <c r="W332" s="86">
        <f t="shared" si="130"/>
        <v>54.044404363610155</v>
      </c>
      <c r="X332" s="199">
        <f t="shared" si="131"/>
        <v>0.41027009664209491</v>
      </c>
      <c r="Y332" s="216">
        <f t="shared" si="132"/>
        <v>63.221404363610155</v>
      </c>
      <c r="Z332" s="98">
        <f t="shared" si="133"/>
        <v>131.72884108772027</v>
      </c>
      <c r="AA332" s="83">
        <f t="shared" si="114"/>
        <v>9.0860009027259117E-3</v>
      </c>
      <c r="AB332" s="51">
        <f t="shared" si="115"/>
        <v>134.61073891227957</v>
      </c>
      <c r="AC332" s="30">
        <f t="shared" si="116"/>
        <v>9.2847798946254362E-3</v>
      </c>
      <c r="AD332" s="32">
        <f t="shared" si="117"/>
        <v>0.99152660075259713</v>
      </c>
      <c r="AE332" s="130">
        <f t="shared" si="118"/>
        <v>0.97330557260167205</v>
      </c>
      <c r="AF332" s="141">
        <f t="shared" si="119"/>
        <v>201.43606647953925</v>
      </c>
      <c r="AG332" s="48">
        <f t="shared" si="134"/>
        <v>-201.43606647953925</v>
      </c>
      <c r="AH332" s="140">
        <f t="shared" si="135"/>
        <v>1.3894058937752742</v>
      </c>
      <c r="AI332" s="173">
        <f t="shared" si="136"/>
        <v>1.3894058937752743E-2</v>
      </c>
      <c r="AJ332" s="170">
        <f t="shared" si="137"/>
        <v>-1.3894058937752743E-2</v>
      </c>
      <c r="AK332" s="137">
        <f t="shared" si="120"/>
        <v>333.16490756725955</v>
      </c>
      <c r="AL332" s="8">
        <f t="shared" si="121"/>
        <v>2.2980059840478656E-2</v>
      </c>
    </row>
    <row r="333" spans="1:38" x14ac:dyDescent="0.2">
      <c r="A333" s="13" t="s">
        <v>28</v>
      </c>
      <c r="B333" s="270">
        <v>0.291666666666345</v>
      </c>
      <c r="C333" s="271"/>
      <c r="D333" s="272"/>
      <c r="E333" s="249">
        <v>112.5</v>
      </c>
      <c r="F333" s="250"/>
      <c r="G333" s="251"/>
      <c r="H333" s="39">
        <v>14872</v>
      </c>
      <c r="I333" s="44">
        <v>14588.885</v>
      </c>
      <c r="J333" s="45">
        <v>8.6400000000000005E-2</v>
      </c>
      <c r="K333" s="41">
        <f t="shared" si="122"/>
        <v>14588.9714</v>
      </c>
      <c r="L333" s="116">
        <v>15943.053599999999</v>
      </c>
      <c r="M333" s="29">
        <f t="shared" si="111"/>
        <v>283.02859999999964</v>
      </c>
      <c r="N333" s="81">
        <f t="shared" si="112"/>
        <v>1.9030970952124773E-2</v>
      </c>
      <c r="O333" s="107">
        <f t="shared" si="123"/>
        <v>31</v>
      </c>
      <c r="P333" s="197">
        <f t="shared" si="124"/>
        <v>0.22728741021907883</v>
      </c>
      <c r="Q333" s="98">
        <f t="shared" si="125"/>
        <v>39.414460464818134</v>
      </c>
      <c r="R333" s="197">
        <f t="shared" si="126"/>
        <v>0.28898098852357368</v>
      </c>
      <c r="S333" s="208">
        <f t="shared" si="127"/>
        <v>70.414460464818134</v>
      </c>
      <c r="T333" s="213">
        <f t="shared" si="113"/>
        <v>14628.385860464818</v>
      </c>
      <c r="U333" s="84">
        <f t="shared" si="128"/>
        <v>9.1769999999999996</v>
      </c>
      <c r="V333" s="199">
        <f t="shared" si="129"/>
        <v>6.7284405276789888E-2</v>
      </c>
      <c r="W333" s="86">
        <f t="shared" si="130"/>
        <v>56.799727987369245</v>
      </c>
      <c r="X333" s="199">
        <f t="shared" si="131"/>
        <v>0.41644719598055763</v>
      </c>
      <c r="Y333" s="216">
        <f t="shared" si="132"/>
        <v>65.976727987369244</v>
      </c>
      <c r="Z333" s="98">
        <f t="shared" si="133"/>
        <v>136.39118845218738</v>
      </c>
      <c r="AA333" s="83">
        <f t="shared" si="114"/>
        <v>9.1710051406796254E-3</v>
      </c>
      <c r="AB333" s="51">
        <f t="shared" si="115"/>
        <v>146.63741154781226</v>
      </c>
      <c r="AC333" s="30">
        <f t="shared" si="116"/>
        <v>9.859965811445149E-3</v>
      </c>
      <c r="AD333" s="32">
        <f t="shared" si="117"/>
        <v>0.99152660075259713</v>
      </c>
      <c r="AE333" s="130">
        <f t="shared" si="118"/>
        <v>0.97265112646722385</v>
      </c>
      <c r="AF333" s="141">
        <f t="shared" si="119"/>
        <v>206.5642752013724</v>
      </c>
      <c r="AG333" s="48">
        <f t="shared" si="134"/>
        <v>-206.5642752013724</v>
      </c>
      <c r="AH333" s="140">
        <f t="shared" si="135"/>
        <v>1.3889475201813637</v>
      </c>
      <c r="AI333" s="173">
        <f t="shared" si="136"/>
        <v>1.3889475201813637E-2</v>
      </c>
      <c r="AJ333" s="170">
        <f t="shared" si="137"/>
        <v>-1.3889475201813637E-2</v>
      </c>
      <c r="AK333" s="137">
        <f t="shared" si="120"/>
        <v>342.95546365355978</v>
      </c>
      <c r="AL333" s="8">
        <f t="shared" si="121"/>
        <v>2.3060480342493261E-2</v>
      </c>
    </row>
    <row r="334" spans="1:38" x14ac:dyDescent="0.2">
      <c r="A334" s="13" t="s">
        <v>28</v>
      </c>
      <c r="B334" s="270">
        <v>0.33333333333334297</v>
      </c>
      <c r="C334" s="271"/>
      <c r="D334" s="272"/>
      <c r="E334" s="249">
        <v>112.5</v>
      </c>
      <c r="F334" s="250"/>
      <c r="G334" s="251"/>
      <c r="H334" s="39">
        <v>15510</v>
      </c>
      <c r="I334" s="44">
        <v>15217.402</v>
      </c>
      <c r="J334" s="45">
        <v>8.6419999999999997E-2</v>
      </c>
      <c r="K334" s="41">
        <f t="shared" si="122"/>
        <v>15217.48842</v>
      </c>
      <c r="L334" s="116">
        <v>16476.45018</v>
      </c>
      <c r="M334" s="29">
        <f t="shared" ref="M334:M399" si="138">H334-K334</f>
        <v>292.51158000000032</v>
      </c>
      <c r="N334" s="81">
        <f t="shared" ref="N334:N397" si="139">IF(H334=0,0,M334/H334)</f>
        <v>1.8859547388781452E-2</v>
      </c>
      <c r="O334" s="107">
        <f t="shared" si="123"/>
        <v>31</v>
      </c>
      <c r="P334" s="197">
        <f t="shared" si="124"/>
        <v>0.2139786812704555</v>
      </c>
      <c r="Q334" s="98">
        <f t="shared" si="125"/>
        <v>42.883695150524815</v>
      </c>
      <c r="R334" s="197">
        <f t="shared" si="126"/>
        <v>0.29600633988108155</v>
      </c>
      <c r="S334" s="208">
        <f t="shared" si="127"/>
        <v>73.883695150524815</v>
      </c>
      <c r="T334" s="213">
        <f t="shared" ref="T334:T398" si="140">K334+Q334</f>
        <v>15260.372115150525</v>
      </c>
      <c r="U334" s="84">
        <f t="shared" si="128"/>
        <v>9.1769999999999996</v>
      </c>
      <c r="V334" s="199">
        <f t="shared" si="129"/>
        <v>6.3344592194160318E-2</v>
      </c>
      <c r="W334" s="86">
        <f t="shared" si="130"/>
        <v>61.813550339463809</v>
      </c>
      <c r="X334" s="199">
        <f t="shared" si="131"/>
        <v>0.42667038665430268</v>
      </c>
      <c r="Y334" s="216">
        <f t="shared" si="132"/>
        <v>70.990550339463809</v>
      </c>
      <c r="Z334" s="98">
        <f t="shared" si="133"/>
        <v>144.87424548998862</v>
      </c>
      <c r="AA334" s="83">
        <f t="shared" ref="AA334:AA397" si="141">IF(H334=0,0,Z334/H334)</f>
        <v>9.3406992578973971E-3</v>
      </c>
      <c r="AB334" s="51">
        <f t="shared" ref="AB334:AB399" si="142">M334-Z334</f>
        <v>147.6373345100117</v>
      </c>
      <c r="AC334" s="30">
        <f t="shared" ref="AC334:AC397" si="143">IF(H334=0,0,AB334/H334)</f>
        <v>9.5188481308840552E-3</v>
      </c>
      <c r="AD334" s="32">
        <f t="shared" ref="AD334:AD399" si="144">IF(H334=0,0,$C$10*(H334/H334))</f>
        <v>0.99152660075259713</v>
      </c>
      <c r="AE334" s="130">
        <f t="shared" ref="AE334:AE399" si="145">IF(H334=0,0,$D$10*(I334/H334))</f>
        <v>0.97282133316220332</v>
      </c>
      <c r="AF334" s="141">
        <f t="shared" ref="AF334:AF399" si="146">H334*AH334/100</f>
        <v>215.44424791714783</v>
      </c>
      <c r="AG334" s="48">
        <f t="shared" si="134"/>
        <v>-215.44424791714783</v>
      </c>
      <c r="AH334" s="140">
        <f t="shared" si="135"/>
        <v>1.3890667177121072</v>
      </c>
      <c r="AI334" s="173">
        <f t="shared" si="136"/>
        <v>1.3890667177121072E-2</v>
      </c>
      <c r="AJ334" s="170">
        <f t="shared" si="137"/>
        <v>-1.3890667177121072E-2</v>
      </c>
      <c r="AK334" s="137">
        <f t="shared" ref="AK334:AK399" si="147">Z334+AF334</f>
        <v>360.31849340713643</v>
      </c>
      <c r="AL334" s="8">
        <f t="shared" ref="AL334:AL397" si="148">IF(H334=0,0,AK334/H334)</f>
        <v>2.3231366435018469E-2</v>
      </c>
    </row>
    <row r="335" spans="1:38" x14ac:dyDescent="0.2">
      <c r="A335" s="13" t="s">
        <v>28</v>
      </c>
      <c r="B335" s="270">
        <v>0.37500000000034101</v>
      </c>
      <c r="C335" s="271"/>
      <c r="D335" s="272"/>
      <c r="E335" s="249">
        <v>112.5</v>
      </c>
      <c r="F335" s="250"/>
      <c r="G335" s="251"/>
      <c r="H335" s="39">
        <v>16588</v>
      </c>
      <c r="I335" s="44">
        <v>16276.957</v>
      </c>
      <c r="J335" s="45">
        <v>8.6419999999999997E-2</v>
      </c>
      <c r="K335" s="41">
        <f t="shared" ref="K335:K398" si="149">I335+J335</f>
        <v>16277.04342</v>
      </c>
      <c r="L335" s="116">
        <v>17358.990399999999</v>
      </c>
      <c r="M335" s="29">
        <f t="shared" si="138"/>
        <v>310.95658000000003</v>
      </c>
      <c r="N335" s="81">
        <f t="shared" si="139"/>
        <v>1.8745875331564989E-2</v>
      </c>
      <c r="O335" s="107">
        <f t="shared" ref="O335:O398" si="150">$G$8</f>
        <v>31</v>
      </c>
      <c r="P335" s="197">
        <f t="shared" ref="P335:P399" si="151">O335/Z335</f>
        <v>0.19376320112008016</v>
      </c>
      <c r="Q335" s="98">
        <f t="shared" ref="Q335:Q398" si="152">((K335^2+(K335*TAN(ACOS($G$4)))^2)/E335^2)*$G$6/1000</f>
        <v>49.06335972158616</v>
      </c>
      <c r="R335" s="197">
        <f t="shared" ref="R335:R399" si="153">Q335/Z335</f>
        <v>0.30666689152775933</v>
      </c>
      <c r="S335" s="208">
        <f t="shared" ref="S335:S398" si="154">O335+Q335</f>
        <v>80.063359721586153</v>
      </c>
      <c r="T335" s="213">
        <f t="shared" si="140"/>
        <v>16326.106779721586</v>
      </c>
      <c r="U335" s="84">
        <f t="shared" ref="U335:U398" si="155">$G$9</f>
        <v>9.1769999999999996</v>
      </c>
      <c r="V335" s="199">
        <f t="shared" ref="V335:V399" si="156">U335/Z335</f>
        <v>5.7360157957386304E-2</v>
      </c>
      <c r="W335" s="86">
        <f t="shared" ref="W335:W398" si="157">((T335^2+(T335*TAN(ACOS($G$4)))^2)/E335^2)*$G$7/1000</f>
        <v>70.748739451008973</v>
      </c>
      <c r="X335" s="199">
        <f t="shared" ref="X335:X399" si="158">W335/Z335</f>
        <v>0.4422097493947742</v>
      </c>
      <c r="Y335" s="216">
        <f t="shared" ref="Y335:Y398" si="159">W335+U335</f>
        <v>79.92573945100898</v>
      </c>
      <c r="Z335" s="98">
        <f t="shared" ref="Z335:Z398" si="160">S335+Y335</f>
        <v>159.98909917259513</v>
      </c>
      <c r="AA335" s="83">
        <f t="shared" si="141"/>
        <v>9.644869735507303E-3</v>
      </c>
      <c r="AB335" s="51">
        <f t="shared" si="142"/>
        <v>150.9674808274049</v>
      </c>
      <c r="AC335" s="30">
        <f t="shared" si="143"/>
        <v>9.1010055960576864E-3</v>
      </c>
      <c r="AD335" s="32">
        <f t="shared" si="144"/>
        <v>0.99152660075259713</v>
      </c>
      <c r="AE335" s="130">
        <f t="shared" si="145"/>
        <v>0.97293440106138129</v>
      </c>
      <c r="AF335" s="141">
        <f t="shared" si="146"/>
        <v>230.43152292382638</v>
      </c>
      <c r="AG335" s="48">
        <f t="shared" ref="AG335:AG398" si="161">AF335*-1</f>
        <v>-230.43152292382638</v>
      </c>
      <c r="AH335" s="140">
        <f t="shared" ref="AH335:AH398" si="162">SQRT(AD335^2+AE335^2)</f>
        <v>1.3891459062203182</v>
      </c>
      <c r="AI335" s="173">
        <f t="shared" ref="AI335:AI398" si="163">-AJ335</f>
        <v>1.3891459062203182E-2</v>
      </c>
      <c r="AJ335" s="170">
        <f t="shared" ref="AJ335:AJ398" si="164">(AH335*-1)/100</f>
        <v>-1.3891459062203182E-2</v>
      </c>
      <c r="AK335" s="137">
        <f t="shared" si="147"/>
        <v>390.42062209642154</v>
      </c>
      <c r="AL335" s="8">
        <f t="shared" si="148"/>
        <v>2.3536328797710487E-2</v>
      </c>
    </row>
    <row r="336" spans="1:38" x14ac:dyDescent="0.2">
      <c r="A336" s="13" t="s">
        <v>28</v>
      </c>
      <c r="B336" s="270">
        <v>0.416666666666345</v>
      </c>
      <c r="C336" s="271"/>
      <c r="D336" s="272"/>
      <c r="E336" s="249">
        <v>112.5</v>
      </c>
      <c r="F336" s="250"/>
      <c r="G336" s="251"/>
      <c r="H336" s="39">
        <v>17446</v>
      </c>
      <c r="I336" s="44">
        <v>17113.508999999998</v>
      </c>
      <c r="J336" s="45">
        <v>8.6419999999999997E-2</v>
      </c>
      <c r="K336" s="41">
        <f t="shared" si="149"/>
        <v>17113.595419999998</v>
      </c>
      <c r="L336" s="116">
        <v>17985.789380000002</v>
      </c>
      <c r="M336" s="29">
        <f t="shared" si="138"/>
        <v>332.40458000000217</v>
      </c>
      <c r="N336" s="81">
        <f t="shared" si="139"/>
        <v>1.905334059383252E-2</v>
      </c>
      <c r="O336" s="107">
        <f t="shared" si="150"/>
        <v>31</v>
      </c>
      <c r="P336" s="197">
        <f t="shared" si="151"/>
        <v>0.17955908665059286</v>
      </c>
      <c r="Q336" s="98">
        <f t="shared" si="152"/>
        <v>54.236138555452747</v>
      </c>
      <c r="R336" s="197">
        <f t="shared" si="153"/>
        <v>0.31414811298297102</v>
      </c>
      <c r="S336" s="208">
        <f t="shared" si="154"/>
        <v>85.236138555452754</v>
      </c>
      <c r="T336" s="213">
        <f t="shared" si="140"/>
        <v>17167.831558555452</v>
      </c>
      <c r="U336" s="84">
        <f t="shared" si="155"/>
        <v>9.1769999999999996</v>
      </c>
      <c r="V336" s="199">
        <f t="shared" si="156"/>
        <v>5.3155281877177121E-2</v>
      </c>
      <c r="W336" s="86">
        <f t="shared" si="157"/>
        <v>78.231981099914151</v>
      </c>
      <c r="X336" s="199">
        <f t="shared" si="158"/>
        <v>0.45313751848925898</v>
      </c>
      <c r="Y336" s="216">
        <f t="shared" si="159"/>
        <v>87.408981099914143</v>
      </c>
      <c r="Z336" s="98">
        <f t="shared" si="160"/>
        <v>172.6451196553669</v>
      </c>
      <c r="AA336" s="83">
        <f t="shared" si="141"/>
        <v>9.8959715496599165E-3</v>
      </c>
      <c r="AB336" s="51">
        <f t="shared" si="142"/>
        <v>159.75946034463527</v>
      </c>
      <c r="AC336" s="30">
        <f t="shared" si="143"/>
        <v>9.1573690441726051E-3</v>
      </c>
      <c r="AD336" s="32">
        <f t="shared" si="144"/>
        <v>0.99152660075259713</v>
      </c>
      <c r="AE336" s="130">
        <f t="shared" si="145"/>
        <v>0.97262979512317871</v>
      </c>
      <c r="AF336" s="141">
        <f t="shared" si="146"/>
        <v>242.31317831979035</v>
      </c>
      <c r="AG336" s="48">
        <f t="shared" si="161"/>
        <v>-242.31317831979035</v>
      </c>
      <c r="AH336" s="140">
        <f t="shared" si="162"/>
        <v>1.3889325823672496</v>
      </c>
      <c r="AI336" s="173">
        <f t="shared" si="163"/>
        <v>1.3889325823672496E-2</v>
      </c>
      <c r="AJ336" s="170">
        <f t="shared" si="164"/>
        <v>-1.3889325823672496E-2</v>
      </c>
      <c r="AK336" s="137">
        <f t="shared" si="147"/>
        <v>414.95829797515728</v>
      </c>
      <c r="AL336" s="8">
        <f t="shared" si="148"/>
        <v>2.3785297373332414E-2</v>
      </c>
    </row>
    <row r="337" spans="1:38" x14ac:dyDescent="0.2">
      <c r="A337" s="13" t="s">
        <v>28</v>
      </c>
      <c r="B337" s="270">
        <v>0.45833333333334297</v>
      </c>
      <c r="C337" s="271"/>
      <c r="D337" s="272"/>
      <c r="E337" s="249">
        <v>112.5</v>
      </c>
      <c r="F337" s="250"/>
      <c r="G337" s="251"/>
      <c r="H337" s="39">
        <v>17930</v>
      </c>
      <c r="I337" s="44">
        <v>17586.572</v>
      </c>
      <c r="J337" s="45">
        <v>8.6449999999999999E-2</v>
      </c>
      <c r="K337" s="41">
        <f t="shared" si="149"/>
        <v>17586.658449999999</v>
      </c>
      <c r="L337" s="116">
        <v>18157.484519999998</v>
      </c>
      <c r="M337" s="29">
        <f t="shared" si="138"/>
        <v>343.34155000000101</v>
      </c>
      <c r="N337" s="81">
        <f t="shared" si="139"/>
        <v>1.9148998884551089E-2</v>
      </c>
      <c r="O337" s="107">
        <f t="shared" si="150"/>
        <v>31</v>
      </c>
      <c r="P337" s="197">
        <f t="shared" si="151"/>
        <v>0.17214162446020101</v>
      </c>
      <c r="Q337" s="98">
        <f t="shared" si="152"/>
        <v>57.276028784621523</v>
      </c>
      <c r="R337" s="197">
        <f t="shared" si="153"/>
        <v>0.3180512463746446</v>
      </c>
      <c r="S337" s="208">
        <f t="shared" si="154"/>
        <v>88.276028784621531</v>
      </c>
      <c r="T337" s="213">
        <f t="shared" si="140"/>
        <v>17643.93447878462</v>
      </c>
      <c r="U337" s="84">
        <f t="shared" si="155"/>
        <v>9.1769999999999996</v>
      </c>
      <c r="V337" s="199">
        <f t="shared" si="156"/>
        <v>5.0959473795847247E-2</v>
      </c>
      <c r="W337" s="86">
        <f t="shared" si="157"/>
        <v>82.631248316918018</v>
      </c>
      <c r="X337" s="199">
        <f t="shared" si="158"/>
        <v>0.45884765536930705</v>
      </c>
      <c r="Y337" s="216">
        <f t="shared" si="159"/>
        <v>91.808248316918025</v>
      </c>
      <c r="Z337" s="98">
        <f t="shared" si="160"/>
        <v>180.08427710153956</v>
      </c>
      <c r="AA337" s="83">
        <f t="shared" si="141"/>
        <v>1.0043741054185139E-2</v>
      </c>
      <c r="AB337" s="51">
        <f t="shared" si="142"/>
        <v>163.25727289846145</v>
      </c>
      <c r="AC337" s="30">
        <f t="shared" si="143"/>
        <v>9.1052578303659482E-3</v>
      </c>
      <c r="AD337" s="32">
        <f t="shared" si="144"/>
        <v>0.99152660075259713</v>
      </c>
      <c r="AE337" s="130">
        <f t="shared" si="145"/>
        <v>0.97253507830735109</v>
      </c>
      <c r="AF337" s="141">
        <f t="shared" si="146"/>
        <v>249.02371979651514</v>
      </c>
      <c r="AG337" s="48">
        <f t="shared" si="161"/>
        <v>-249.02371979651514</v>
      </c>
      <c r="AH337" s="140">
        <f t="shared" si="162"/>
        <v>1.3888662565338268</v>
      </c>
      <c r="AI337" s="173">
        <f t="shared" si="163"/>
        <v>1.3888662565338267E-2</v>
      </c>
      <c r="AJ337" s="170">
        <f t="shared" si="164"/>
        <v>-1.3888662565338267E-2</v>
      </c>
      <c r="AK337" s="137">
        <f t="shared" si="147"/>
        <v>429.10799689805469</v>
      </c>
      <c r="AL337" s="8">
        <f t="shared" si="148"/>
        <v>2.3932403619523406E-2</v>
      </c>
    </row>
    <row r="338" spans="1:38" x14ac:dyDescent="0.2">
      <c r="A338" s="13" t="s">
        <v>28</v>
      </c>
      <c r="B338" s="270">
        <v>0.50000000000034095</v>
      </c>
      <c r="C338" s="271"/>
      <c r="D338" s="272"/>
      <c r="E338" s="249">
        <v>112.5</v>
      </c>
      <c r="F338" s="250"/>
      <c r="G338" s="251"/>
      <c r="H338" s="39">
        <v>17908</v>
      </c>
      <c r="I338" s="44">
        <v>17562.081999999999</v>
      </c>
      <c r="J338" s="45">
        <v>8.6419999999999997E-2</v>
      </c>
      <c r="K338" s="41">
        <f t="shared" si="149"/>
        <v>17562.168419999998</v>
      </c>
      <c r="L338" s="116">
        <v>18211.792679999999</v>
      </c>
      <c r="M338" s="29">
        <f t="shared" si="138"/>
        <v>345.83158000000185</v>
      </c>
      <c r="N338" s="81">
        <f t="shared" si="139"/>
        <v>1.9311569131114689E-2</v>
      </c>
      <c r="O338" s="107">
        <f t="shared" si="150"/>
        <v>31</v>
      </c>
      <c r="P338" s="197">
        <f t="shared" si="151"/>
        <v>0.17251535266326978</v>
      </c>
      <c r="Q338" s="98">
        <f t="shared" si="152"/>
        <v>57.116622150452805</v>
      </c>
      <c r="R338" s="197">
        <f t="shared" si="153"/>
        <v>0.31785465203935781</v>
      </c>
      <c r="S338" s="208">
        <f t="shared" si="154"/>
        <v>88.116622150452798</v>
      </c>
      <c r="T338" s="213">
        <f t="shared" si="140"/>
        <v>17619.285042150452</v>
      </c>
      <c r="U338" s="84">
        <f t="shared" si="155"/>
        <v>9.1769999999999996</v>
      </c>
      <c r="V338" s="199">
        <f t="shared" si="156"/>
        <v>5.1070109399704092E-2</v>
      </c>
      <c r="W338" s="86">
        <f t="shared" si="157"/>
        <v>82.400529827478408</v>
      </c>
      <c r="X338" s="199">
        <f t="shared" si="158"/>
        <v>0.45855988589766838</v>
      </c>
      <c r="Y338" s="216">
        <f t="shared" si="159"/>
        <v>91.577529827478401</v>
      </c>
      <c r="Z338" s="98">
        <f t="shared" si="160"/>
        <v>179.6941519779312</v>
      </c>
      <c r="AA338" s="83">
        <f t="shared" si="141"/>
        <v>1.0034294839062497E-2</v>
      </c>
      <c r="AB338" s="51">
        <f t="shared" si="142"/>
        <v>166.13742802207065</v>
      </c>
      <c r="AC338" s="30">
        <f t="shared" si="143"/>
        <v>9.2772742920521917E-3</v>
      </c>
      <c r="AD338" s="32">
        <f t="shared" si="144"/>
        <v>0.99152660075259713</v>
      </c>
      <c r="AE338" s="130">
        <f t="shared" si="145"/>
        <v>0.97237388137136316</v>
      </c>
      <c r="AF338" s="141">
        <f t="shared" si="146"/>
        <v>248.69795623894373</v>
      </c>
      <c r="AG338" s="48">
        <f t="shared" si="161"/>
        <v>-248.69795623894373</v>
      </c>
      <c r="AH338" s="140">
        <f t="shared" si="162"/>
        <v>1.3887533852967597</v>
      </c>
      <c r="AI338" s="173">
        <f t="shared" si="163"/>
        <v>1.3887533852967598E-2</v>
      </c>
      <c r="AJ338" s="170">
        <f t="shared" si="164"/>
        <v>-1.3887533852967598E-2</v>
      </c>
      <c r="AK338" s="137">
        <f t="shared" si="147"/>
        <v>428.39210821687493</v>
      </c>
      <c r="AL338" s="8">
        <f t="shared" si="148"/>
        <v>2.3921828692030096E-2</v>
      </c>
    </row>
    <row r="339" spans="1:38" x14ac:dyDescent="0.2">
      <c r="A339" s="13" t="s">
        <v>28</v>
      </c>
      <c r="B339" s="270">
        <v>0.541666666666345</v>
      </c>
      <c r="C339" s="271"/>
      <c r="D339" s="272"/>
      <c r="E339" s="249">
        <v>112.5</v>
      </c>
      <c r="F339" s="250"/>
      <c r="G339" s="251"/>
      <c r="H339" s="39">
        <v>17138</v>
      </c>
      <c r="I339" s="44">
        <v>16804.081999999999</v>
      </c>
      <c r="J339" s="45">
        <v>8.6419999999999997E-2</v>
      </c>
      <c r="K339" s="41">
        <f t="shared" si="149"/>
        <v>16804.168419999998</v>
      </c>
      <c r="L339" s="116">
        <v>17756.774980000002</v>
      </c>
      <c r="M339" s="29">
        <f t="shared" si="138"/>
        <v>333.83158000000185</v>
      </c>
      <c r="N339" s="81">
        <f t="shared" si="139"/>
        <v>1.9479027891235959E-2</v>
      </c>
      <c r="O339" s="107">
        <f t="shared" si="150"/>
        <v>31</v>
      </c>
      <c r="P339" s="197">
        <f t="shared" si="151"/>
        <v>0.18464519489581382</v>
      </c>
      <c r="Q339" s="98">
        <f t="shared" si="152"/>
        <v>52.292606719949092</v>
      </c>
      <c r="R339" s="197">
        <f t="shared" si="153"/>
        <v>0.31147027611016592</v>
      </c>
      <c r="S339" s="208">
        <f t="shared" si="154"/>
        <v>83.292606719949092</v>
      </c>
      <c r="T339" s="213">
        <f t="shared" si="140"/>
        <v>16856.461026719946</v>
      </c>
      <c r="U339" s="84">
        <f t="shared" si="155"/>
        <v>9.1769999999999996</v>
      </c>
      <c r="V339" s="199">
        <f t="shared" si="156"/>
        <v>5.4660933985770432E-2</v>
      </c>
      <c r="W339" s="86">
        <f t="shared" si="157"/>
        <v>75.419950424994582</v>
      </c>
      <c r="X339" s="199">
        <f t="shared" si="158"/>
        <v>0.44922359500824971</v>
      </c>
      <c r="Y339" s="216">
        <f t="shared" si="159"/>
        <v>84.596950424994589</v>
      </c>
      <c r="Z339" s="98">
        <f t="shared" si="160"/>
        <v>167.88955714494369</v>
      </c>
      <c r="AA339" s="83">
        <f t="shared" si="141"/>
        <v>9.7963331278412714E-3</v>
      </c>
      <c r="AB339" s="51">
        <f t="shared" si="142"/>
        <v>165.94202285505816</v>
      </c>
      <c r="AC339" s="30">
        <f t="shared" si="143"/>
        <v>9.6826947633946881E-3</v>
      </c>
      <c r="AD339" s="32">
        <f t="shared" si="144"/>
        <v>0.99152660075259713</v>
      </c>
      <c r="AE339" s="130">
        <f t="shared" si="145"/>
        <v>0.97220762657415705</v>
      </c>
      <c r="AF339" s="141">
        <f t="shared" si="146"/>
        <v>237.98460606098885</v>
      </c>
      <c r="AG339" s="48">
        <f t="shared" si="161"/>
        <v>-237.98460606098885</v>
      </c>
      <c r="AH339" s="140">
        <f t="shared" si="162"/>
        <v>1.3886369825008102</v>
      </c>
      <c r="AI339" s="173">
        <f t="shared" si="163"/>
        <v>1.3886369825008103E-2</v>
      </c>
      <c r="AJ339" s="170">
        <f t="shared" si="164"/>
        <v>-1.3886369825008103E-2</v>
      </c>
      <c r="AK339" s="137">
        <f t="shared" si="147"/>
        <v>405.87416320593252</v>
      </c>
      <c r="AL339" s="8">
        <f t="shared" si="148"/>
        <v>2.3682702952849372E-2</v>
      </c>
    </row>
    <row r="340" spans="1:38" x14ac:dyDescent="0.2">
      <c r="A340" s="13" t="s">
        <v>28</v>
      </c>
      <c r="B340" s="270">
        <v>0.58333333333334303</v>
      </c>
      <c r="C340" s="271"/>
      <c r="D340" s="272"/>
      <c r="E340" s="249">
        <v>112.5</v>
      </c>
      <c r="F340" s="250"/>
      <c r="G340" s="251"/>
      <c r="H340" s="39">
        <v>17424</v>
      </c>
      <c r="I340" s="44">
        <v>17099.921999999999</v>
      </c>
      <c r="J340" s="45">
        <v>8.6419999999999997E-2</v>
      </c>
      <c r="K340" s="41">
        <f t="shared" si="149"/>
        <v>17100.008419999998</v>
      </c>
      <c r="L340" s="116">
        <v>17940.944060000002</v>
      </c>
      <c r="M340" s="29">
        <f t="shared" si="138"/>
        <v>323.9915800000017</v>
      </c>
      <c r="N340" s="81">
        <f t="shared" si="139"/>
        <v>1.859455808080818E-2</v>
      </c>
      <c r="O340" s="107">
        <f t="shared" si="150"/>
        <v>31</v>
      </c>
      <c r="P340" s="197">
        <f t="shared" si="151"/>
        <v>0.17977843940925464</v>
      </c>
      <c r="Q340" s="98">
        <f t="shared" si="152"/>
        <v>54.150053326679775</v>
      </c>
      <c r="R340" s="197">
        <f t="shared" si="153"/>
        <v>0.31403264777414219</v>
      </c>
      <c r="S340" s="208">
        <f t="shared" si="154"/>
        <v>85.150053326679767</v>
      </c>
      <c r="T340" s="213">
        <f t="shared" si="140"/>
        <v>17154.158473326679</v>
      </c>
      <c r="U340" s="84">
        <f t="shared" si="155"/>
        <v>9.1769999999999996</v>
      </c>
      <c r="V340" s="199">
        <f t="shared" si="156"/>
        <v>5.3220217369636447E-2</v>
      </c>
      <c r="W340" s="86">
        <f t="shared" si="157"/>
        <v>78.107417135211321</v>
      </c>
      <c r="X340" s="199">
        <f t="shared" si="158"/>
        <v>0.45296869544696666</v>
      </c>
      <c r="Y340" s="216">
        <f t="shared" si="159"/>
        <v>87.284417135211328</v>
      </c>
      <c r="Z340" s="98">
        <f t="shared" si="160"/>
        <v>172.4344704618911</v>
      </c>
      <c r="AA340" s="83">
        <f t="shared" si="141"/>
        <v>9.8963768630561926E-3</v>
      </c>
      <c r="AB340" s="51">
        <f t="shared" si="142"/>
        <v>151.55710953811061</v>
      </c>
      <c r="AC340" s="30">
        <f t="shared" si="143"/>
        <v>8.6981812177519859E-3</v>
      </c>
      <c r="AD340" s="32">
        <f t="shared" si="144"/>
        <v>0.99152660075259713</v>
      </c>
      <c r="AE340" s="130">
        <f t="shared" si="145"/>
        <v>0.97308468398729053</v>
      </c>
      <c r="AF340" s="141">
        <f t="shared" si="146"/>
        <v>242.06312316247829</v>
      </c>
      <c r="AG340" s="48">
        <f t="shared" si="161"/>
        <v>-242.06312316247829</v>
      </c>
      <c r="AH340" s="140">
        <f t="shared" si="162"/>
        <v>1.3892511659921849</v>
      </c>
      <c r="AI340" s="173">
        <f t="shared" si="163"/>
        <v>1.389251165992185E-2</v>
      </c>
      <c r="AJ340" s="170">
        <f t="shared" si="164"/>
        <v>-1.389251165992185E-2</v>
      </c>
      <c r="AK340" s="137">
        <f t="shared" si="147"/>
        <v>414.49759362436942</v>
      </c>
      <c r="AL340" s="8">
        <f t="shared" si="148"/>
        <v>2.3788888522978044E-2</v>
      </c>
    </row>
    <row r="341" spans="1:38" x14ac:dyDescent="0.2">
      <c r="A341" s="13" t="s">
        <v>28</v>
      </c>
      <c r="B341" s="270">
        <v>0.62500000000034095</v>
      </c>
      <c r="C341" s="271"/>
      <c r="D341" s="272"/>
      <c r="E341" s="249">
        <v>112.5</v>
      </c>
      <c r="F341" s="250"/>
      <c r="G341" s="251"/>
      <c r="H341" s="39">
        <v>17886</v>
      </c>
      <c r="I341" s="44">
        <v>17536.898000000001</v>
      </c>
      <c r="J341" s="45">
        <v>8.6330000000000004E-2</v>
      </c>
      <c r="K341" s="41">
        <f t="shared" si="149"/>
        <v>17536.984329999999</v>
      </c>
      <c r="L341" s="116">
        <v>17784.124</v>
      </c>
      <c r="M341" s="29">
        <f t="shared" si="138"/>
        <v>349.01567000000068</v>
      </c>
      <c r="N341" s="81">
        <f t="shared" si="139"/>
        <v>1.9513343956166874E-2</v>
      </c>
      <c r="O341" s="107">
        <f t="shared" si="150"/>
        <v>31</v>
      </c>
      <c r="P341" s="197">
        <f t="shared" si="151"/>
        <v>0.17290081881240085</v>
      </c>
      <c r="Q341" s="98">
        <f t="shared" si="152"/>
        <v>56.952929516789894</v>
      </c>
      <c r="R341" s="197">
        <f t="shared" si="153"/>
        <v>0.31765187571670733</v>
      </c>
      <c r="S341" s="208">
        <f t="shared" si="154"/>
        <v>87.952929516789894</v>
      </c>
      <c r="T341" s="213">
        <f t="shared" si="140"/>
        <v>17593.937259516788</v>
      </c>
      <c r="U341" s="84">
        <f t="shared" si="155"/>
        <v>9.1769999999999996</v>
      </c>
      <c r="V341" s="199">
        <f t="shared" si="156"/>
        <v>5.1184219814238797E-2</v>
      </c>
      <c r="W341" s="86">
        <f t="shared" si="157"/>
        <v>82.163611213259003</v>
      </c>
      <c r="X341" s="199">
        <f t="shared" si="158"/>
        <v>0.45826308565665297</v>
      </c>
      <c r="Y341" s="216">
        <f t="shared" si="159"/>
        <v>91.340611213258995</v>
      </c>
      <c r="Z341" s="98">
        <f t="shared" si="160"/>
        <v>179.2935407300489</v>
      </c>
      <c r="AA341" s="83">
        <f t="shared" si="141"/>
        <v>1.0024239110480202E-2</v>
      </c>
      <c r="AB341" s="51">
        <f t="shared" si="142"/>
        <v>169.72212926995178</v>
      </c>
      <c r="AC341" s="30">
        <f t="shared" si="143"/>
        <v>9.4891048456866699E-3</v>
      </c>
      <c r="AD341" s="32">
        <f t="shared" si="144"/>
        <v>0.99152660075259713</v>
      </c>
      <c r="AE341" s="130">
        <f t="shared" si="145"/>
        <v>0.97217381536872527</v>
      </c>
      <c r="AF341" s="141">
        <f t="shared" si="146"/>
        <v>248.36737679272133</v>
      </c>
      <c r="AG341" s="48">
        <f t="shared" si="161"/>
        <v>-248.36737679272133</v>
      </c>
      <c r="AH341" s="140">
        <f t="shared" si="162"/>
        <v>1.3886133109287786</v>
      </c>
      <c r="AI341" s="173">
        <f t="shared" si="163"/>
        <v>1.3886133109287786E-2</v>
      </c>
      <c r="AJ341" s="170">
        <f t="shared" si="164"/>
        <v>-1.3886133109287786E-2</v>
      </c>
      <c r="AK341" s="137">
        <f t="shared" si="147"/>
        <v>427.66091752277021</v>
      </c>
      <c r="AL341" s="8">
        <f t="shared" si="148"/>
        <v>2.3910372219767988E-2</v>
      </c>
    </row>
    <row r="342" spans="1:38" x14ac:dyDescent="0.2">
      <c r="A342" s="13" t="s">
        <v>28</v>
      </c>
      <c r="B342" s="270">
        <v>0.666666666666345</v>
      </c>
      <c r="C342" s="271"/>
      <c r="D342" s="272"/>
      <c r="E342" s="249">
        <v>112.5</v>
      </c>
      <c r="F342" s="250"/>
      <c r="G342" s="251"/>
      <c r="H342" s="39">
        <v>17996</v>
      </c>
      <c r="I342" s="44">
        <v>17652.011999999999</v>
      </c>
      <c r="J342" s="45">
        <v>8.6419999999999997E-2</v>
      </c>
      <c r="K342" s="41">
        <f t="shared" si="149"/>
        <v>17652.098419999998</v>
      </c>
      <c r="L342" s="116">
        <v>18034.896939999999</v>
      </c>
      <c r="M342" s="29">
        <f t="shared" si="138"/>
        <v>343.90158000000156</v>
      </c>
      <c r="N342" s="81">
        <f t="shared" si="139"/>
        <v>1.9109889975550208E-2</v>
      </c>
      <c r="O342" s="107">
        <f t="shared" si="150"/>
        <v>31</v>
      </c>
      <c r="P342" s="197">
        <f t="shared" si="151"/>
        <v>0.1711483466498902</v>
      </c>
      <c r="Q342" s="98">
        <f t="shared" si="152"/>
        <v>57.70307011654932</v>
      </c>
      <c r="R342" s="197">
        <f t="shared" si="153"/>
        <v>0.31857371119580979</v>
      </c>
      <c r="S342" s="208">
        <f t="shared" si="154"/>
        <v>88.703070116549327</v>
      </c>
      <c r="T342" s="213">
        <f t="shared" si="140"/>
        <v>17709.801490116548</v>
      </c>
      <c r="U342" s="84">
        <f t="shared" si="155"/>
        <v>9.1769999999999996</v>
      </c>
      <c r="V342" s="199">
        <f t="shared" si="156"/>
        <v>5.0665431522775556E-2</v>
      </c>
      <c r="W342" s="86">
        <f t="shared" si="157"/>
        <v>83.249345427354143</v>
      </c>
      <c r="X342" s="199">
        <f t="shared" si="158"/>
        <v>0.45961251063152447</v>
      </c>
      <c r="Y342" s="216">
        <f t="shared" si="159"/>
        <v>92.426345427354136</v>
      </c>
      <c r="Z342" s="98">
        <f t="shared" si="160"/>
        <v>181.12941554390346</v>
      </c>
      <c r="AA342" s="83">
        <f t="shared" si="141"/>
        <v>1.0064981970654783E-2</v>
      </c>
      <c r="AB342" s="51">
        <f t="shared" si="142"/>
        <v>162.7721644560981</v>
      </c>
      <c r="AC342" s="30">
        <f t="shared" si="143"/>
        <v>9.0449080048954269E-3</v>
      </c>
      <c r="AD342" s="32">
        <f t="shared" si="144"/>
        <v>0.99152660075259713</v>
      </c>
      <c r="AE342" s="130">
        <f t="shared" si="145"/>
        <v>0.97257387501689552</v>
      </c>
      <c r="AF342" s="141">
        <f t="shared" si="146"/>
        <v>249.94526052699655</v>
      </c>
      <c r="AG342" s="48">
        <f t="shared" si="161"/>
        <v>-249.94526052699655</v>
      </c>
      <c r="AH342" s="140">
        <f t="shared" si="162"/>
        <v>1.3888934236885782</v>
      </c>
      <c r="AI342" s="173">
        <f t="shared" si="163"/>
        <v>1.3888934236885782E-2</v>
      </c>
      <c r="AJ342" s="170">
        <f t="shared" si="164"/>
        <v>-1.3888934236885782E-2</v>
      </c>
      <c r="AK342" s="137">
        <f t="shared" si="147"/>
        <v>431.07467607090001</v>
      </c>
      <c r="AL342" s="8">
        <f t="shared" si="148"/>
        <v>2.3953916207540567E-2</v>
      </c>
    </row>
    <row r="343" spans="1:38" x14ac:dyDescent="0.2">
      <c r="A343" s="13" t="s">
        <v>28</v>
      </c>
      <c r="B343" s="270">
        <v>0.70833333333334303</v>
      </c>
      <c r="C343" s="271"/>
      <c r="D343" s="272"/>
      <c r="E343" s="249">
        <v>112.5</v>
      </c>
      <c r="F343" s="250"/>
      <c r="G343" s="251"/>
      <c r="H343" s="39">
        <v>18788</v>
      </c>
      <c r="I343" s="44">
        <v>18417.05</v>
      </c>
      <c r="J343" s="45">
        <v>8.6230000000000001E-2</v>
      </c>
      <c r="K343" s="41">
        <f t="shared" si="149"/>
        <v>18417.13623</v>
      </c>
      <c r="L343" s="116">
        <v>18054.818140000003</v>
      </c>
      <c r="M343" s="29">
        <f t="shared" si="138"/>
        <v>370.86376999999993</v>
      </c>
      <c r="N343" s="81">
        <f t="shared" si="139"/>
        <v>1.9739395890994247E-2</v>
      </c>
      <c r="O343" s="107">
        <f t="shared" si="150"/>
        <v>31</v>
      </c>
      <c r="P343" s="197">
        <f t="shared" si="151"/>
        <v>0.16009299329365623</v>
      </c>
      <c r="Q343" s="98">
        <f t="shared" si="152"/>
        <v>62.8131309100701</v>
      </c>
      <c r="R343" s="197">
        <f t="shared" si="153"/>
        <v>0.3243852305012711</v>
      </c>
      <c r="S343" s="208">
        <f t="shared" si="154"/>
        <v>93.8131309100701</v>
      </c>
      <c r="T343" s="213">
        <f t="shared" si="140"/>
        <v>18479.949360910072</v>
      </c>
      <c r="U343" s="84">
        <f t="shared" si="155"/>
        <v>9.1769999999999996</v>
      </c>
      <c r="V343" s="199">
        <f t="shared" si="156"/>
        <v>4.739269030502849E-2</v>
      </c>
      <c r="W343" s="86">
        <f t="shared" si="157"/>
        <v>90.647325434675437</v>
      </c>
      <c r="X343" s="199">
        <f t="shared" si="158"/>
        <v>0.46812908590004415</v>
      </c>
      <c r="Y343" s="216">
        <f t="shared" si="159"/>
        <v>99.824325434675444</v>
      </c>
      <c r="Z343" s="98">
        <f t="shared" si="160"/>
        <v>193.63745634474554</v>
      </c>
      <c r="AA343" s="83">
        <f t="shared" si="141"/>
        <v>1.0306443280005618E-2</v>
      </c>
      <c r="AB343" s="51">
        <f t="shared" si="142"/>
        <v>177.22631365525439</v>
      </c>
      <c r="AC343" s="30">
        <f t="shared" si="143"/>
        <v>9.4329526109886309E-3</v>
      </c>
      <c r="AD343" s="32">
        <f t="shared" si="144"/>
        <v>0.99152660075259713</v>
      </c>
      <c r="AE343" s="130">
        <f t="shared" si="145"/>
        <v>0.97194991390199159</v>
      </c>
      <c r="AF343" s="141">
        <f t="shared" si="146"/>
        <v>260.86321958392205</v>
      </c>
      <c r="AG343" s="48">
        <f t="shared" si="161"/>
        <v>-260.86321958392205</v>
      </c>
      <c r="AH343" s="140">
        <f t="shared" si="162"/>
        <v>1.3884565658075476</v>
      </c>
      <c r="AI343" s="173">
        <f t="shared" si="163"/>
        <v>1.3884565658075476E-2</v>
      </c>
      <c r="AJ343" s="170">
        <f t="shared" si="164"/>
        <v>-1.3884565658075476E-2</v>
      </c>
      <c r="AK343" s="137">
        <f t="shared" si="147"/>
        <v>454.50067592866759</v>
      </c>
      <c r="AL343" s="8">
        <f t="shared" si="148"/>
        <v>2.4191008938081095E-2</v>
      </c>
    </row>
    <row r="344" spans="1:38" x14ac:dyDescent="0.2">
      <c r="A344" s="13" t="s">
        <v>28</v>
      </c>
      <c r="B344" s="270">
        <v>0.75000000000034095</v>
      </c>
      <c r="C344" s="271"/>
      <c r="D344" s="272"/>
      <c r="E344" s="249">
        <v>112.5</v>
      </c>
      <c r="F344" s="250"/>
      <c r="G344" s="251"/>
      <c r="H344" s="39">
        <v>19228</v>
      </c>
      <c r="I344" s="44">
        <v>18815.445</v>
      </c>
      <c r="J344" s="45">
        <v>8.634E-2</v>
      </c>
      <c r="K344" s="41">
        <f t="shared" si="149"/>
        <v>18815.531340000001</v>
      </c>
      <c r="L344" s="116">
        <v>18490.521240000002</v>
      </c>
      <c r="M344" s="29">
        <f t="shared" si="138"/>
        <v>412.46865999999864</v>
      </c>
      <c r="N344" s="81">
        <f t="shared" si="139"/>
        <v>2.1451459330143471E-2</v>
      </c>
      <c r="O344" s="107">
        <f t="shared" si="150"/>
        <v>31</v>
      </c>
      <c r="P344" s="197">
        <f t="shared" si="151"/>
        <v>0.15471963325752117</v>
      </c>
      <c r="Q344" s="98">
        <f t="shared" si="152"/>
        <v>65.560040667874475</v>
      </c>
      <c r="R344" s="197">
        <f t="shared" si="153"/>
        <v>0.32720727253166815</v>
      </c>
      <c r="S344" s="208">
        <f t="shared" si="154"/>
        <v>96.560040667874475</v>
      </c>
      <c r="T344" s="213">
        <f t="shared" si="140"/>
        <v>18881.091380667876</v>
      </c>
      <c r="U344" s="84">
        <f t="shared" si="155"/>
        <v>9.1769999999999996</v>
      </c>
      <c r="V344" s="199">
        <f t="shared" si="156"/>
        <v>4.5802002400137799E-2</v>
      </c>
      <c r="W344" s="86">
        <f t="shared" si="157"/>
        <v>94.625378420868017</v>
      </c>
      <c r="X344" s="199">
        <f t="shared" si="158"/>
        <v>0.47227109181067278</v>
      </c>
      <c r="Y344" s="216">
        <f t="shared" si="159"/>
        <v>103.80237842086802</v>
      </c>
      <c r="Z344" s="98">
        <f t="shared" si="160"/>
        <v>200.36241908874251</v>
      </c>
      <c r="AA344" s="83">
        <f t="shared" si="141"/>
        <v>1.0420346322485048E-2</v>
      </c>
      <c r="AB344" s="51">
        <f t="shared" si="142"/>
        <v>212.10624091125612</v>
      </c>
      <c r="AC344" s="30">
        <f t="shared" si="143"/>
        <v>1.1031113007658421E-2</v>
      </c>
      <c r="AD344" s="32">
        <f t="shared" si="144"/>
        <v>0.99152660075259713</v>
      </c>
      <c r="AE344" s="130">
        <f t="shared" si="145"/>
        <v>0.97025245592352038</v>
      </c>
      <c r="AF344" s="141">
        <f t="shared" si="146"/>
        <v>266.74405212488381</v>
      </c>
      <c r="AG344" s="48">
        <f t="shared" si="161"/>
        <v>-266.74405212488381</v>
      </c>
      <c r="AH344" s="140">
        <f t="shared" si="162"/>
        <v>1.3872688377620335</v>
      </c>
      <c r="AI344" s="173">
        <f t="shared" si="163"/>
        <v>1.3872688377620335E-2</v>
      </c>
      <c r="AJ344" s="170">
        <f t="shared" si="164"/>
        <v>-1.3872688377620335E-2</v>
      </c>
      <c r="AK344" s="137">
        <f t="shared" si="147"/>
        <v>467.10647121362632</v>
      </c>
      <c r="AL344" s="8">
        <f t="shared" si="148"/>
        <v>2.4293034700105385E-2</v>
      </c>
    </row>
    <row r="345" spans="1:38" x14ac:dyDescent="0.2">
      <c r="A345" s="13" t="s">
        <v>28</v>
      </c>
      <c r="B345" s="270">
        <v>0.791666666666345</v>
      </c>
      <c r="C345" s="271"/>
      <c r="D345" s="272"/>
      <c r="E345" s="249">
        <v>112.5</v>
      </c>
      <c r="F345" s="250"/>
      <c r="G345" s="251"/>
      <c r="H345" s="39">
        <v>18854</v>
      </c>
      <c r="I345" s="44">
        <v>18484.153999999999</v>
      </c>
      <c r="J345" s="45">
        <v>8.6419999999999997E-2</v>
      </c>
      <c r="K345" s="41">
        <f t="shared" si="149"/>
        <v>18484.240419999998</v>
      </c>
      <c r="L345" s="116">
        <v>18236.487840000002</v>
      </c>
      <c r="M345" s="29">
        <f t="shared" si="138"/>
        <v>369.75958000000173</v>
      </c>
      <c r="N345" s="81">
        <f t="shared" si="139"/>
        <v>1.9611731197623938E-2</v>
      </c>
      <c r="O345" s="107">
        <f t="shared" si="150"/>
        <v>31</v>
      </c>
      <c r="P345" s="197">
        <f t="shared" si="151"/>
        <v>0.15917022472465045</v>
      </c>
      <c r="Q345" s="98">
        <f t="shared" si="152"/>
        <v>63.271693315622528</v>
      </c>
      <c r="R345" s="197">
        <f t="shared" si="153"/>
        <v>0.32486998850828397</v>
      </c>
      <c r="S345" s="208">
        <f t="shared" si="154"/>
        <v>94.271693315622528</v>
      </c>
      <c r="T345" s="213">
        <f t="shared" si="140"/>
        <v>18547.512113315621</v>
      </c>
      <c r="U345" s="84">
        <f t="shared" si="155"/>
        <v>9.1769999999999996</v>
      </c>
      <c r="V345" s="199">
        <f t="shared" si="156"/>
        <v>4.7119521041874751E-2</v>
      </c>
      <c r="W345" s="86">
        <f t="shared" si="157"/>
        <v>91.311350867434271</v>
      </c>
      <c r="X345" s="199">
        <f t="shared" si="158"/>
        <v>0.46884026572519094</v>
      </c>
      <c r="Y345" s="216">
        <f t="shared" si="159"/>
        <v>100.48835086743426</v>
      </c>
      <c r="Z345" s="98">
        <f t="shared" si="160"/>
        <v>194.76004418305678</v>
      </c>
      <c r="AA345" s="83">
        <f t="shared" si="141"/>
        <v>1.0329905812191406E-2</v>
      </c>
      <c r="AB345" s="51">
        <f t="shared" si="142"/>
        <v>174.99953581694496</v>
      </c>
      <c r="AC345" s="30">
        <f t="shared" si="143"/>
        <v>9.2818253854325319E-3</v>
      </c>
      <c r="AD345" s="32">
        <f t="shared" si="144"/>
        <v>0.99152660075259713</v>
      </c>
      <c r="AE345" s="130">
        <f t="shared" si="145"/>
        <v>0.97207650277964996</v>
      </c>
      <c r="AF345" s="141">
        <f t="shared" si="146"/>
        <v>261.79630894021903</v>
      </c>
      <c r="AG345" s="48">
        <f t="shared" si="161"/>
        <v>-261.79630894021903</v>
      </c>
      <c r="AH345" s="140">
        <f t="shared" si="162"/>
        <v>1.3885451837287526</v>
      </c>
      <c r="AI345" s="173">
        <f t="shared" si="163"/>
        <v>1.3885451837287526E-2</v>
      </c>
      <c r="AJ345" s="170">
        <f t="shared" si="164"/>
        <v>-1.3885451837287526E-2</v>
      </c>
      <c r="AK345" s="137">
        <f t="shared" si="147"/>
        <v>456.55635312327581</v>
      </c>
      <c r="AL345" s="8">
        <f t="shared" si="148"/>
        <v>2.4215357649478932E-2</v>
      </c>
    </row>
    <row r="346" spans="1:38" x14ac:dyDescent="0.2">
      <c r="A346" s="13" t="s">
        <v>28</v>
      </c>
      <c r="B346" s="270">
        <v>0.83333333333334303</v>
      </c>
      <c r="C346" s="271"/>
      <c r="D346" s="272"/>
      <c r="E346" s="249">
        <v>112.5</v>
      </c>
      <c r="F346" s="250"/>
      <c r="G346" s="251"/>
      <c r="H346" s="39">
        <v>18942</v>
      </c>
      <c r="I346" s="44">
        <v>18570.056</v>
      </c>
      <c r="J346" s="45">
        <v>8.6419999999999997E-2</v>
      </c>
      <c r="K346" s="41">
        <f t="shared" si="149"/>
        <v>18570.14242</v>
      </c>
      <c r="L346" s="116">
        <v>17959.809820000002</v>
      </c>
      <c r="M346" s="29">
        <f t="shared" si="138"/>
        <v>371.85757999999987</v>
      </c>
      <c r="N346" s="81">
        <f t="shared" si="139"/>
        <v>1.9631378946256987E-2</v>
      </c>
      <c r="O346" s="107">
        <f t="shared" si="150"/>
        <v>31</v>
      </c>
      <c r="P346" s="197">
        <f t="shared" si="151"/>
        <v>0.1579995457513636</v>
      </c>
      <c r="Q346" s="98">
        <f t="shared" si="152"/>
        <v>63.861146203533963</v>
      </c>
      <c r="R346" s="197">
        <f t="shared" si="153"/>
        <v>0.32548490617160597</v>
      </c>
      <c r="S346" s="208">
        <f t="shared" si="154"/>
        <v>94.861146203533963</v>
      </c>
      <c r="T346" s="213">
        <f t="shared" si="140"/>
        <v>18634.003566203533</v>
      </c>
      <c r="U346" s="84">
        <f t="shared" si="155"/>
        <v>9.1769999999999996</v>
      </c>
      <c r="V346" s="199">
        <f t="shared" si="156"/>
        <v>4.6772962301943992E-2</v>
      </c>
      <c r="W346" s="86">
        <f t="shared" si="157"/>
        <v>92.164949524242559</v>
      </c>
      <c r="X346" s="199">
        <f t="shared" si="158"/>
        <v>0.46974258577508649</v>
      </c>
      <c r="Y346" s="216">
        <f t="shared" si="159"/>
        <v>101.34194952424255</v>
      </c>
      <c r="Z346" s="98">
        <f t="shared" si="160"/>
        <v>196.20309572777651</v>
      </c>
      <c r="AA346" s="83">
        <f t="shared" si="141"/>
        <v>1.0358098180117016E-2</v>
      </c>
      <c r="AB346" s="51">
        <f t="shared" si="142"/>
        <v>175.65448427222336</v>
      </c>
      <c r="AC346" s="30">
        <f t="shared" si="143"/>
        <v>9.2732807661399727E-3</v>
      </c>
      <c r="AD346" s="32">
        <f t="shared" si="144"/>
        <v>0.99152660075259713</v>
      </c>
      <c r="AE346" s="130">
        <f t="shared" si="145"/>
        <v>0.97205704262830595</v>
      </c>
      <c r="AF346" s="141">
        <f t="shared" si="146"/>
        <v>263.01564816390362</v>
      </c>
      <c r="AG346" s="48">
        <f t="shared" si="161"/>
        <v>-263.01564816390362</v>
      </c>
      <c r="AH346" s="140">
        <f t="shared" si="162"/>
        <v>1.3885315603627051</v>
      </c>
      <c r="AI346" s="173">
        <f t="shared" si="163"/>
        <v>1.3885315603627052E-2</v>
      </c>
      <c r="AJ346" s="170">
        <f t="shared" si="164"/>
        <v>-1.3885315603627052E-2</v>
      </c>
      <c r="AK346" s="137">
        <f t="shared" si="147"/>
        <v>459.21874389168011</v>
      </c>
      <c r="AL346" s="8">
        <f t="shared" si="148"/>
        <v>2.4243413783744068E-2</v>
      </c>
    </row>
    <row r="347" spans="1:38" x14ac:dyDescent="0.2">
      <c r="A347" s="13" t="s">
        <v>28</v>
      </c>
      <c r="B347" s="270">
        <v>0.87500000000034095</v>
      </c>
      <c r="C347" s="271"/>
      <c r="D347" s="272"/>
      <c r="E347" s="249">
        <v>112.5</v>
      </c>
      <c r="F347" s="250"/>
      <c r="G347" s="251"/>
      <c r="H347" s="39">
        <v>18282</v>
      </c>
      <c r="I347" s="44">
        <v>17914.810000000001</v>
      </c>
      <c r="J347" s="45">
        <v>8.6419999999999997E-2</v>
      </c>
      <c r="K347" s="41">
        <f t="shared" si="149"/>
        <v>17914.896420000001</v>
      </c>
      <c r="L347" s="116">
        <v>17683.836240000001</v>
      </c>
      <c r="M347" s="29">
        <f t="shared" si="138"/>
        <v>367.10357999999906</v>
      </c>
      <c r="N347" s="81">
        <f t="shared" si="139"/>
        <v>2.0080055792582818E-2</v>
      </c>
      <c r="O347" s="107">
        <f t="shared" si="150"/>
        <v>31</v>
      </c>
      <c r="P347" s="197">
        <f t="shared" si="151"/>
        <v>0.16723682584987284</v>
      </c>
      <c r="Q347" s="98">
        <f t="shared" si="152"/>
        <v>59.433984025801621</v>
      </c>
      <c r="R347" s="197">
        <f t="shared" si="153"/>
        <v>0.32063067213184226</v>
      </c>
      <c r="S347" s="208">
        <f t="shared" si="154"/>
        <v>90.433984025801621</v>
      </c>
      <c r="T347" s="213">
        <f t="shared" si="140"/>
        <v>17974.330404025801</v>
      </c>
      <c r="U347" s="84">
        <f t="shared" si="155"/>
        <v>9.1769999999999996</v>
      </c>
      <c r="V347" s="199">
        <f t="shared" si="156"/>
        <v>4.9507495187880099E-2</v>
      </c>
      <c r="W347" s="86">
        <f t="shared" si="157"/>
        <v>85.754887650263626</v>
      </c>
      <c r="X347" s="199">
        <f t="shared" si="158"/>
        <v>0.46262500683040481</v>
      </c>
      <c r="Y347" s="216">
        <f t="shared" si="159"/>
        <v>94.931887650263633</v>
      </c>
      <c r="Z347" s="98">
        <f t="shared" si="160"/>
        <v>185.36587167606524</v>
      </c>
      <c r="AA347" s="83">
        <f t="shared" si="141"/>
        <v>1.0139255643587421E-2</v>
      </c>
      <c r="AB347" s="51">
        <f t="shared" si="142"/>
        <v>181.73770832393382</v>
      </c>
      <c r="AC347" s="30">
        <f t="shared" si="143"/>
        <v>9.9408001489953955E-3</v>
      </c>
      <c r="AD347" s="32">
        <f t="shared" si="144"/>
        <v>0.99152660075259713</v>
      </c>
      <c r="AE347" s="130">
        <f t="shared" si="145"/>
        <v>0.97161200428993744</v>
      </c>
      <c r="AF347" s="141">
        <f t="shared" si="146"/>
        <v>253.79438820156238</v>
      </c>
      <c r="AG347" s="48">
        <f t="shared" si="161"/>
        <v>-253.79438820156238</v>
      </c>
      <c r="AH347" s="140">
        <f t="shared" si="162"/>
        <v>1.3882200426734623</v>
      </c>
      <c r="AI347" s="173">
        <f t="shared" si="163"/>
        <v>1.3882200426734624E-2</v>
      </c>
      <c r="AJ347" s="170">
        <f t="shared" si="164"/>
        <v>-1.3882200426734624E-2</v>
      </c>
      <c r="AK347" s="137">
        <f t="shared" si="147"/>
        <v>439.1602598776276</v>
      </c>
      <c r="AL347" s="8">
        <f t="shared" si="148"/>
        <v>2.4021456070322043E-2</v>
      </c>
    </row>
    <row r="348" spans="1:38" x14ac:dyDescent="0.2">
      <c r="A348" s="13" t="s">
        <v>28</v>
      </c>
      <c r="B348" s="270">
        <v>0.916666666666345</v>
      </c>
      <c r="C348" s="271"/>
      <c r="D348" s="272"/>
      <c r="E348" s="249">
        <v>112.5</v>
      </c>
      <c r="F348" s="250"/>
      <c r="G348" s="251"/>
      <c r="H348" s="39">
        <v>18172</v>
      </c>
      <c r="I348" s="44">
        <v>17821.827000000001</v>
      </c>
      <c r="J348" s="45">
        <v>8.6430000000000007E-2</v>
      </c>
      <c r="K348" s="41">
        <f t="shared" si="149"/>
        <v>17821.913430000001</v>
      </c>
      <c r="L348" s="116">
        <v>17294.00836</v>
      </c>
      <c r="M348" s="29">
        <f t="shared" si="138"/>
        <v>350.08656999999948</v>
      </c>
      <c r="N348" s="81">
        <f t="shared" si="139"/>
        <v>1.9265164538850951E-2</v>
      </c>
      <c r="O348" s="107">
        <f t="shared" si="150"/>
        <v>31</v>
      </c>
      <c r="P348" s="197">
        <f t="shared" si="151"/>
        <v>0.16860679274862486</v>
      </c>
      <c r="Q348" s="98">
        <f t="shared" si="152"/>
        <v>58.818629316002657</v>
      </c>
      <c r="R348" s="197">
        <f t="shared" si="153"/>
        <v>0.31991033686585324</v>
      </c>
      <c r="S348" s="208">
        <f t="shared" si="154"/>
        <v>89.818629316002657</v>
      </c>
      <c r="T348" s="213">
        <f t="shared" si="140"/>
        <v>17880.732059316004</v>
      </c>
      <c r="U348" s="84">
        <f t="shared" si="155"/>
        <v>9.1769999999999996</v>
      </c>
      <c r="V348" s="199">
        <f t="shared" si="156"/>
        <v>4.9913049582391303E-2</v>
      </c>
      <c r="W348" s="86">
        <f t="shared" si="157"/>
        <v>84.864104296377761</v>
      </c>
      <c r="X348" s="199">
        <f t="shared" si="158"/>
        <v>0.46156982080313064</v>
      </c>
      <c r="Y348" s="216">
        <f t="shared" si="159"/>
        <v>94.041104296377767</v>
      </c>
      <c r="Z348" s="98">
        <f t="shared" si="160"/>
        <v>183.85973361238041</v>
      </c>
      <c r="AA348" s="83">
        <f t="shared" si="141"/>
        <v>1.0117748933104799E-2</v>
      </c>
      <c r="AB348" s="51">
        <f t="shared" si="142"/>
        <v>166.22683638761907</v>
      </c>
      <c r="AC348" s="30">
        <f t="shared" si="143"/>
        <v>9.1474156057461519E-3</v>
      </c>
      <c r="AD348" s="32">
        <f t="shared" si="144"/>
        <v>0.99152660075259713</v>
      </c>
      <c r="AE348" s="130">
        <f t="shared" si="145"/>
        <v>0.97241996172742995</v>
      </c>
      <c r="AF348" s="141">
        <f t="shared" si="146"/>
        <v>252.37012833893925</v>
      </c>
      <c r="AG348" s="48">
        <f t="shared" si="161"/>
        <v>-252.37012833893925</v>
      </c>
      <c r="AH348" s="140">
        <f t="shared" si="162"/>
        <v>1.388785650115228</v>
      </c>
      <c r="AI348" s="173">
        <f t="shared" si="163"/>
        <v>1.388785650115228E-2</v>
      </c>
      <c r="AJ348" s="170">
        <f t="shared" si="164"/>
        <v>-1.388785650115228E-2</v>
      </c>
      <c r="AK348" s="137">
        <f t="shared" si="147"/>
        <v>436.22986195131966</v>
      </c>
      <c r="AL348" s="8">
        <f t="shared" si="148"/>
        <v>2.4005605434257081E-2</v>
      </c>
    </row>
    <row r="349" spans="1:38" x14ac:dyDescent="0.2">
      <c r="A349" s="13" t="s">
        <v>28</v>
      </c>
      <c r="B349" s="270">
        <v>0.95833333333334303</v>
      </c>
      <c r="C349" s="271"/>
      <c r="D349" s="272"/>
      <c r="E349" s="249">
        <v>112.5</v>
      </c>
      <c r="F349" s="250"/>
      <c r="G349" s="251"/>
      <c r="H349" s="39">
        <v>17512</v>
      </c>
      <c r="I349" s="44">
        <v>17172.38</v>
      </c>
      <c r="J349" s="45">
        <v>8.6910000000000001E-2</v>
      </c>
      <c r="K349" s="41">
        <f t="shared" si="149"/>
        <v>17172.466910000003</v>
      </c>
      <c r="L349" s="116">
        <v>17041.40468</v>
      </c>
      <c r="M349" s="29">
        <f t="shared" si="138"/>
        <v>339.53308999999717</v>
      </c>
      <c r="N349" s="81">
        <f t="shared" si="139"/>
        <v>1.9388595820008975E-2</v>
      </c>
      <c r="O349" s="107">
        <f t="shared" si="150"/>
        <v>31</v>
      </c>
      <c r="P349" s="197">
        <f t="shared" si="151"/>
        <v>0.17861279838746313</v>
      </c>
      <c r="Q349" s="98">
        <f t="shared" si="152"/>
        <v>54.609929587971287</v>
      </c>
      <c r="R349" s="197">
        <f t="shared" si="153"/>
        <v>0.31464620462741527</v>
      </c>
      <c r="S349" s="208">
        <f t="shared" si="154"/>
        <v>85.609929587971294</v>
      </c>
      <c r="T349" s="213">
        <f t="shared" si="140"/>
        <v>17227.076839587975</v>
      </c>
      <c r="U349" s="84">
        <f t="shared" si="155"/>
        <v>9.1769999999999996</v>
      </c>
      <c r="V349" s="199">
        <f t="shared" si="156"/>
        <v>5.287515002586287E-2</v>
      </c>
      <c r="W349" s="86">
        <f t="shared" si="157"/>
        <v>78.772861646876166</v>
      </c>
      <c r="X349" s="199">
        <f t="shared" si="158"/>
        <v>0.45386584695925869</v>
      </c>
      <c r="Y349" s="216">
        <f t="shared" si="159"/>
        <v>87.949861646876172</v>
      </c>
      <c r="Z349" s="98">
        <f t="shared" si="160"/>
        <v>173.55979123484747</v>
      </c>
      <c r="AA349" s="83">
        <f t="shared" si="141"/>
        <v>9.9109063062384345E-3</v>
      </c>
      <c r="AB349" s="51">
        <f t="shared" si="142"/>
        <v>165.97329876514971</v>
      </c>
      <c r="AC349" s="30">
        <f t="shared" si="143"/>
        <v>9.4776895137705409E-3</v>
      </c>
      <c r="AD349" s="32">
        <f t="shared" si="144"/>
        <v>0.99152660075259713</v>
      </c>
      <c r="AE349" s="130">
        <f t="shared" si="145"/>
        <v>0.97229737141570838</v>
      </c>
      <c r="AF349" s="141">
        <f t="shared" si="146"/>
        <v>243.18911174661241</v>
      </c>
      <c r="AG349" s="48">
        <f t="shared" si="161"/>
        <v>-243.18911174661241</v>
      </c>
      <c r="AH349" s="140">
        <f t="shared" si="162"/>
        <v>1.388699815821222</v>
      </c>
      <c r="AI349" s="173">
        <f t="shared" si="163"/>
        <v>1.388699815821222E-2</v>
      </c>
      <c r="AJ349" s="170">
        <f t="shared" si="164"/>
        <v>-1.388699815821222E-2</v>
      </c>
      <c r="AK349" s="137">
        <f t="shared" si="147"/>
        <v>416.74890298145988</v>
      </c>
      <c r="AL349" s="8">
        <f t="shared" si="148"/>
        <v>2.3797904464450657E-2</v>
      </c>
    </row>
    <row r="350" spans="1:38" x14ac:dyDescent="0.2">
      <c r="A350" s="13" t="s">
        <v>29</v>
      </c>
      <c r="B350" s="270">
        <v>3.4106051316484799E-13</v>
      </c>
      <c r="C350" s="271"/>
      <c r="D350" s="272"/>
      <c r="E350" s="249">
        <v>112.5</v>
      </c>
      <c r="F350" s="250"/>
      <c r="G350" s="251"/>
      <c r="H350" s="39">
        <v>17248</v>
      </c>
      <c r="I350" s="44">
        <v>16913.811000000002</v>
      </c>
      <c r="J350" s="45">
        <v>9.3649999999999997E-2</v>
      </c>
      <c r="K350" s="41">
        <f t="shared" si="149"/>
        <v>16913.90465</v>
      </c>
      <c r="L350" s="116">
        <v>16976.02104</v>
      </c>
      <c r="M350" s="29">
        <f t="shared" si="138"/>
        <v>334.0953499999996</v>
      </c>
      <c r="N350" s="81">
        <f t="shared" si="139"/>
        <v>1.937009218460109E-2</v>
      </c>
      <c r="O350" s="107">
        <f t="shared" si="150"/>
        <v>31</v>
      </c>
      <c r="P350" s="197">
        <f t="shared" si="151"/>
        <v>0.1828195596770382</v>
      </c>
      <c r="Q350" s="98">
        <f t="shared" si="152"/>
        <v>52.977809353572511</v>
      </c>
      <c r="R350" s="197">
        <f t="shared" si="153"/>
        <v>0.31243160576368395</v>
      </c>
      <c r="S350" s="208">
        <f t="shared" si="154"/>
        <v>83.977809353572511</v>
      </c>
      <c r="T350" s="213">
        <f t="shared" si="140"/>
        <v>16966.882459353572</v>
      </c>
      <c r="U350" s="84">
        <f t="shared" si="155"/>
        <v>9.1769999999999996</v>
      </c>
      <c r="V350" s="199">
        <f t="shared" si="156"/>
        <v>5.4120487069554177E-2</v>
      </c>
      <c r="W350" s="86">
        <f t="shared" si="157"/>
        <v>76.411292078699717</v>
      </c>
      <c r="X350" s="199">
        <f t="shared" si="158"/>
        <v>0.4506283474897238</v>
      </c>
      <c r="Y350" s="216">
        <f t="shared" si="159"/>
        <v>85.588292078699709</v>
      </c>
      <c r="Z350" s="98">
        <f t="shared" si="160"/>
        <v>169.56610143227221</v>
      </c>
      <c r="AA350" s="83">
        <f t="shared" si="141"/>
        <v>9.8310587565092877E-3</v>
      </c>
      <c r="AB350" s="51">
        <f t="shared" si="142"/>
        <v>164.52924856772739</v>
      </c>
      <c r="AC350" s="30">
        <f t="shared" si="143"/>
        <v>9.5390334280918022E-3</v>
      </c>
      <c r="AD350" s="32">
        <f t="shared" si="144"/>
        <v>0.99152660075259713</v>
      </c>
      <c r="AE350" s="130">
        <f t="shared" si="145"/>
        <v>0.97231525548480324</v>
      </c>
      <c r="AF350" s="141">
        <f t="shared" si="146"/>
        <v>239.52510395484558</v>
      </c>
      <c r="AG350" s="48">
        <f t="shared" si="161"/>
        <v>-239.52510395484558</v>
      </c>
      <c r="AH350" s="140">
        <f t="shared" si="162"/>
        <v>1.3887123374005426</v>
      </c>
      <c r="AI350" s="173">
        <f t="shared" si="163"/>
        <v>1.3887123374005425E-2</v>
      </c>
      <c r="AJ350" s="170">
        <f t="shared" si="164"/>
        <v>-1.3887123374005425E-2</v>
      </c>
      <c r="AK350" s="137">
        <f t="shared" si="147"/>
        <v>409.09120538711778</v>
      </c>
      <c r="AL350" s="8">
        <f t="shared" si="148"/>
        <v>2.3718182130514714E-2</v>
      </c>
    </row>
    <row r="351" spans="1:38" x14ac:dyDescent="0.2">
      <c r="A351" s="13" t="s">
        <v>29</v>
      </c>
      <c r="B351" s="270">
        <v>4.1666666666344603E-2</v>
      </c>
      <c r="C351" s="271"/>
      <c r="D351" s="272"/>
      <c r="E351" s="249">
        <v>112.5</v>
      </c>
      <c r="F351" s="250"/>
      <c r="G351" s="251"/>
      <c r="H351" s="39">
        <v>16940</v>
      </c>
      <c r="I351" s="44">
        <v>16610.478999999999</v>
      </c>
      <c r="J351" s="45">
        <v>9.9669999999999995E-2</v>
      </c>
      <c r="K351" s="41">
        <f t="shared" si="149"/>
        <v>16610.578669999999</v>
      </c>
      <c r="L351" s="116">
        <v>16632.262139999999</v>
      </c>
      <c r="M351" s="29">
        <f t="shared" si="138"/>
        <v>329.42133000000103</v>
      </c>
      <c r="N351" s="81">
        <f t="shared" si="139"/>
        <v>1.9446359504132291E-2</v>
      </c>
      <c r="O351" s="107">
        <f t="shared" si="150"/>
        <v>31</v>
      </c>
      <c r="P351" s="197">
        <f t="shared" si="151"/>
        <v>0.18792587722689405</v>
      </c>
      <c r="Q351" s="98">
        <f t="shared" si="152"/>
        <v>51.094689583751638</v>
      </c>
      <c r="R351" s="197">
        <f t="shared" si="153"/>
        <v>0.30974239876330234</v>
      </c>
      <c r="S351" s="208">
        <f t="shared" si="154"/>
        <v>82.094689583751631</v>
      </c>
      <c r="T351" s="213">
        <f t="shared" si="140"/>
        <v>16661.67335958375</v>
      </c>
      <c r="U351" s="84">
        <f t="shared" si="155"/>
        <v>9.1769999999999996</v>
      </c>
      <c r="V351" s="199">
        <f t="shared" si="156"/>
        <v>5.5632121784232477E-2</v>
      </c>
      <c r="W351" s="86">
        <f t="shared" si="157"/>
        <v>73.686965698042584</v>
      </c>
      <c r="X351" s="199">
        <f t="shared" si="158"/>
        <v>0.44669960222557109</v>
      </c>
      <c r="Y351" s="216">
        <f t="shared" si="159"/>
        <v>82.863965698042591</v>
      </c>
      <c r="Z351" s="98">
        <f t="shared" si="160"/>
        <v>164.95865528179422</v>
      </c>
      <c r="AA351" s="83">
        <f t="shared" si="141"/>
        <v>9.7378190839311814E-3</v>
      </c>
      <c r="AB351" s="51">
        <f t="shared" si="142"/>
        <v>164.46267471820681</v>
      </c>
      <c r="AC351" s="30">
        <f t="shared" si="143"/>
        <v>9.7085404202011099E-3</v>
      </c>
      <c r="AD351" s="32">
        <f t="shared" si="144"/>
        <v>0.99152660075259713</v>
      </c>
      <c r="AE351" s="130">
        <f t="shared" si="145"/>
        <v>0.97223918416425015</v>
      </c>
      <c r="AF351" s="141">
        <f t="shared" si="146"/>
        <v>235.23884758828774</v>
      </c>
      <c r="AG351" s="48">
        <f t="shared" si="161"/>
        <v>-235.23884758828774</v>
      </c>
      <c r="AH351" s="140">
        <f t="shared" si="162"/>
        <v>1.3886590766723008</v>
      </c>
      <c r="AI351" s="173">
        <f t="shared" si="163"/>
        <v>1.3886590766723009E-2</v>
      </c>
      <c r="AJ351" s="170">
        <f t="shared" si="164"/>
        <v>-1.3886590766723009E-2</v>
      </c>
      <c r="AK351" s="137">
        <f t="shared" si="147"/>
        <v>400.19750287008196</v>
      </c>
      <c r="AL351" s="8">
        <f t="shared" si="148"/>
        <v>2.3624409850654188E-2</v>
      </c>
    </row>
    <row r="352" spans="1:38" x14ac:dyDescent="0.2">
      <c r="A352" s="13" t="s">
        <v>29</v>
      </c>
      <c r="B352" s="270">
        <v>8.3333333333342793E-2</v>
      </c>
      <c r="C352" s="271"/>
      <c r="D352" s="272"/>
      <c r="E352" s="249">
        <v>112.5</v>
      </c>
      <c r="F352" s="250"/>
      <c r="G352" s="251"/>
      <c r="H352" s="39">
        <v>17116</v>
      </c>
      <c r="I352" s="44">
        <v>16759.449000000001</v>
      </c>
      <c r="J352" s="45">
        <v>0.10081</v>
      </c>
      <c r="K352" s="41">
        <f t="shared" si="149"/>
        <v>16759.54981</v>
      </c>
      <c r="L352" s="116">
        <v>16344.23466</v>
      </c>
      <c r="M352" s="29">
        <f t="shared" si="138"/>
        <v>356.45018999999957</v>
      </c>
      <c r="N352" s="81">
        <f t="shared" si="139"/>
        <v>2.0825554451974735E-2</v>
      </c>
      <c r="O352" s="107">
        <f t="shared" si="150"/>
        <v>31</v>
      </c>
      <c r="P352" s="197">
        <f t="shared" si="151"/>
        <v>0.18539448590013349</v>
      </c>
      <c r="Q352" s="98">
        <f t="shared" si="152"/>
        <v>52.015279598865</v>
      </c>
      <c r="R352" s="197">
        <f t="shared" si="153"/>
        <v>0.31107567807042835</v>
      </c>
      <c r="S352" s="208">
        <f t="shared" si="154"/>
        <v>83.015279598864993</v>
      </c>
      <c r="T352" s="213">
        <f t="shared" si="140"/>
        <v>16811.565089598866</v>
      </c>
      <c r="U352" s="84">
        <f t="shared" si="155"/>
        <v>9.1769999999999996</v>
      </c>
      <c r="V352" s="199">
        <f t="shared" si="156"/>
        <v>5.4882748293726615E-2</v>
      </c>
      <c r="W352" s="86">
        <f t="shared" si="157"/>
        <v>75.01873452319893</v>
      </c>
      <c r="X352" s="199">
        <f t="shared" si="158"/>
        <v>0.44864708773571166</v>
      </c>
      <c r="Y352" s="216">
        <f t="shared" si="159"/>
        <v>84.195734523198922</v>
      </c>
      <c r="Z352" s="98">
        <f t="shared" si="160"/>
        <v>167.21101412206392</v>
      </c>
      <c r="AA352" s="83">
        <f t="shared" si="141"/>
        <v>9.7692810307352142E-3</v>
      </c>
      <c r="AB352" s="51">
        <f t="shared" si="142"/>
        <v>189.23917587793565</v>
      </c>
      <c r="AC352" s="30">
        <f t="shared" si="143"/>
        <v>1.1056273421239521E-2</v>
      </c>
      <c r="AD352" s="32">
        <f t="shared" si="144"/>
        <v>0.99152660075259713</v>
      </c>
      <c r="AE352" s="130">
        <f t="shared" si="145"/>
        <v>0.97087166963405669</v>
      </c>
      <c r="AF352" s="141">
        <f t="shared" si="146"/>
        <v>237.51907173564567</v>
      </c>
      <c r="AG352" s="48">
        <f t="shared" si="161"/>
        <v>-237.51907173564567</v>
      </c>
      <c r="AH352" s="140">
        <f t="shared" si="162"/>
        <v>1.3877019849009444</v>
      </c>
      <c r="AI352" s="173">
        <f t="shared" si="163"/>
        <v>1.3877019849009443E-2</v>
      </c>
      <c r="AJ352" s="170">
        <f t="shared" si="164"/>
        <v>-1.3877019849009443E-2</v>
      </c>
      <c r="AK352" s="137">
        <f t="shared" si="147"/>
        <v>404.73008585770958</v>
      </c>
      <c r="AL352" s="8">
        <f t="shared" si="148"/>
        <v>2.3646300879744658E-2</v>
      </c>
    </row>
    <row r="353" spans="1:38" x14ac:dyDescent="0.2">
      <c r="A353" s="13" t="s">
        <v>29</v>
      </c>
      <c r="B353" s="270">
        <v>0.12500000000036901</v>
      </c>
      <c r="C353" s="271"/>
      <c r="D353" s="272"/>
      <c r="E353" s="249">
        <v>112.5</v>
      </c>
      <c r="F353" s="250"/>
      <c r="G353" s="251"/>
      <c r="H353" s="39">
        <v>16456</v>
      </c>
      <c r="I353" s="44">
        <v>16143.393</v>
      </c>
      <c r="J353" s="45">
        <v>0.10083</v>
      </c>
      <c r="K353" s="41">
        <f t="shared" si="149"/>
        <v>16143.493829999999</v>
      </c>
      <c r="L353" s="116">
        <v>16141.484039999999</v>
      </c>
      <c r="M353" s="29">
        <f t="shared" si="138"/>
        <v>312.50617000000057</v>
      </c>
      <c r="N353" s="81">
        <f t="shared" si="139"/>
        <v>1.8990408969372909E-2</v>
      </c>
      <c r="O353" s="107">
        <f t="shared" si="150"/>
        <v>31</v>
      </c>
      <c r="P353" s="197">
        <f t="shared" si="151"/>
        <v>0.19616817910410225</v>
      </c>
      <c r="Q353" s="98">
        <f t="shared" si="152"/>
        <v>48.261554266527398</v>
      </c>
      <c r="R353" s="197">
        <f t="shared" si="153"/>
        <v>0.30539939423220958</v>
      </c>
      <c r="S353" s="208">
        <f t="shared" si="154"/>
        <v>79.261554266527398</v>
      </c>
      <c r="T353" s="213">
        <f t="shared" si="140"/>
        <v>16191.755384266527</v>
      </c>
      <c r="U353" s="84">
        <f t="shared" si="155"/>
        <v>9.1769999999999996</v>
      </c>
      <c r="V353" s="199">
        <f t="shared" si="156"/>
        <v>5.807210902059181E-2</v>
      </c>
      <c r="W353" s="86">
        <f t="shared" si="157"/>
        <v>69.589114347090941</v>
      </c>
      <c r="X353" s="199">
        <f t="shared" si="158"/>
        <v>0.44036031764309636</v>
      </c>
      <c r="Y353" s="216">
        <f t="shared" si="159"/>
        <v>78.766114347090934</v>
      </c>
      <c r="Z353" s="98">
        <f t="shared" si="160"/>
        <v>158.02766861361835</v>
      </c>
      <c r="AA353" s="83">
        <f t="shared" si="141"/>
        <v>9.6030425749646531E-3</v>
      </c>
      <c r="AB353" s="51">
        <f t="shared" si="142"/>
        <v>154.47850138638222</v>
      </c>
      <c r="AC353" s="30">
        <f t="shared" si="143"/>
        <v>9.3873663944082537E-3</v>
      </c>
      <c r="AD353" s="32">
        <f t="shared" si="144"/>
        <v>0.99152660075259713</v>
      </c>
      <c r="AE353" s="130">
        <f t="shared" si="145"/>
        <v>0.97269102977049537</v>
      </c>
      <c r="AF353" s="141">
        <f t="shared" si="146"/>
        <v>228.56980234410921</v>
      </c>
      <c r="AG353" s="48">
        <f t="shared" si="161"/>
        <v>-228.56980234410921</v>
      </c>
      <c r="AH353" s="140">
        <f t="shared" si="162"/>
        <v>1.3889754639287142</v>
      </c>
      <c r="AI353" s="173">
        <f t="shared" si="163"/>
        <v>1.3889754639287141E-2</v>
      </c>
      <c r="AJ353" s="170">
        <f t="shared" si="164"/>
        <v>-1.3889754639287141E-2</v>
      </c>
      <c r="AK353" s="137">
        <f t="shared" si="147"/>
        <v>386.59747095772752</v>
      </c>
      <c r="AL353" s="8">
        <f t="shared" si="148"/>
        <v>2.3492797214251793E-2</v>
      </c>
    </row>
    <row r="354" spans="1:38" x14ac:dyDescent="0.2">
      <c r="A354" s="13" t="s">
        <v>29</v>
      </c>
      <c r="B354" s="270">
        <v>0.16666666666628799</v>
      </c>
      <c r="C354" s="271"/>
      <c r="D354" s="272"/>
      <c r="E354" s="249">
        <v>112.5</v>
      </c>
      <c r="F354" s="250"/>
      <c r="G354" s="251"/>
      <c r="H354" s="39">
        <v>16654</v>
      </c>
      <c r="I354" s="44">
        <v>16316.525</v>
      </c>
      <c r="J354" s="45">
        <v>0.1</v>
      </c>
      <c r="K354" s="41">
        <f t="shared" si="149"/>
        <v>16316.625</v>
      </c>
      <c r="L354" s="116">
        <v>16159.223320000001</v>
      </c>
      <c r="M354" s="29">
        <f t="shared" si="138"/>
        <v>337.375</v>
      </c>
      <c r="N354" s="81">
        <f t="shared" si="139"/>
        <v>2.0257896000960729E-2</v>
      </c>
      <c r="O354" s="107">
        <f t="shared" si="150"/>
        <v>31</v>
      </c>
      <c r="P354" s="197">
        <f t="shared" si="151"/>
        <v>0.19305794623410261</v>
      </c>
      <c r="Q354" s="98">
        <f t="shared" si="152"/>
        <v>49.302268776041643</v>
      </c>
      <c r="R354" s="197">
        <f t="shared" si="153"/>
        <v>0.30703854047046203</v>
      </c>
      <c r="S354" s="208">
        <f t="shared" si="154"/>
        <v>80.302268776041643</v>
      </c>
      <c r="T354" s="213">
        <f t="shared" si="140"/>
        <v>16365.927268776042</v>
      </c>
      <c r="U354" s="84">
        <f t="shared" si="155"/>
        <v>9.1769999999999996</v>
      </c>
      <c r="V354" s="199">
        <f t="shared" si="156"/>
        <v>5.7151379760979344E-2</v>
      </c>
      <c r="W354" s="86">
        <f t="shared" si="157"/>
        <v>71.094282350464752</v>
      </c>
      <c r="X354" s="199">
        <f t="shared" si="158"/>
        <v>0.44275213353445597</v>
      </c>
      <c r="Y354" s="216">
        <f t="shared" si="159"/>
        <v>80.271282350464759</v>
      </c>
      <c r="Z354" s="98">
        <f t="shared" si="160"/>
        <v>160.5735511265064</v>
      </c>
      <c r="AA354" s="83">
        <f t="shared" si="141"/>
        <v>9.6417407905912342E-3</v>
      </c>
      <c r="AB354" s="51">
        <f t="shared" si="142"/>
        <v>176.8014488734936</v>
      </c>
      <c r="AC354" s="30">
        <f t="shared" si="143"/>
        <v>1.0616155210369497E-2</v>
      </c>
      <c r="AD354" s="32">
        <f t="shared" si="144"/>
        <v>0.99152660075259713</v>
      </c>
      <c r="AE354" s="130">
        <f t="shared" si="145"/>
        <v>0.97143440430796024</v>
      </c>
      <c r="AF354" s="141">
        <f t="shared" si="146"/>
        <v>231.17346564741135</v>
      </c>
      <c r="AG354" s="48">
        <f t="shared" si="161"/>
        <v>-231.17346564741135</v>
      </c>
      <c r="AH354" s="140">
        <f t="shared" si="162"/>
        <v>1.3880957466519237</v>
      </c>
      <c r="AI354" s="173">
        <f t="shared" si="163"/>
        <v>1.3880957466519237E-2</v>
      </c>
      <c r="AJ354" s="170">
        <f t="shared" si="164"/>
        <v>-1.3880957466519237E-2</v>
      </c>
      <c r="AK354" s="137">
        <f t="shared" si="147"/>
        <v>391.74701677391772</v>
      </c>
      <c r="AL354" s="8">
        <f t="shared" si="148"/>
        <v>2.3522698257110466E-2</v>
      </c>
    </row>
    <row r="355" spans="1:38" x14ac:dyDescent="0.2">
      <c r="A355" s="13" t="s">
        <v>29</v>
      </c>
      <c r="B355" s="270">
        <v>0.208333333333314</v>
      </c>
      <c r="C355" s="271"/>
      <c r="D355" s="272"/>
      <c r="E355" s="249">
        <v>112.5</v>
      </c>
      <c r="F355" s="250"/>
      <c r="G355" s="251"/>
      <c r="H355" s="39">
        <v>16412</v>
      </c>
      <c r="I355" s="44">
        <v>16072.844999999999</v>
      </c>
      <c r="J355" s="45">
        <v>0.10061</v>
      </c>
      <c r="K355" s="41">
        <f t="shared" si="149"/>
        <v>16072.945609999999</v>
      </c>
      <c r="L355" s="116">
        <v>16269.139739999999</v>
      </c>
      <c r="M355" s="29">
        <f t="shared" si="138"/>
        <v>339.05439000000115</v>
      </c>
      <c r="N355" s="81">
        <f t="shared" si="139"/>
        <v>2.0658931879112913E-2</v>
      </c>
      <c r="O355" s="107">
        <f t="shared" si="150"/>
        <v>31</v>
      </c>
      <c r="P355" s="197">
        <f t="shared" si="151"/>
        <v>0.19745463075472683</v>
      </c>
      <c r="Q355" s="98">
        <f t="shared" si="152"/>
        <v>47.840663070744107</v>
      </c>
      <c r="R355" s="197">
        <f t="shared" si="153"/>
        <v>0.30472130521597013</v>
      </c>
      <c r="S355" s="208">
        <f t="shared" si="154"/>
        <v>78.840663070744114</v>
      </c>
      <c r="T355" s="213">
        <f t="shared" si="140"/>
        <v>16120.786273070744</v>
      </c>
      <c r="U355" s="84">
        <f t="shared" si="155"/>
        <v>9.1769999999999996</v>
      </c>
      <c r="V355" s="199">
        <f t="shared" si="156"/>
        <v>5.8452940207617037E-2</v>
      </c>
      <c r="W355" s="86">
        <f t="shared" si="157"/>
        <v>68.98042748559952</v>
      </c>
      <c r="X355" s="199">
        <f t="shared" si="158"/>
        <v>0.43937112382168592</v>
      </c>
      <c r="Y355" s="216">
        <f t="shared" si="159"/>
        <v>78.157427485599527</v>
      </c>
      <c r="Z355" s="98">
        <f t="shared" si="160"/>
        <v>156.99809055634364</v>
      </c>
      <c r="AA355" s="83">
        <f t="shared" si="141"/>
        <v>9.5660547499600082E-3</v>
      </c>
      <c r="AB355" s="51">
        <f t="shared" si="142"/>
        <v>182.05629944365751</v>
      </c>
      <c r="AC355" s="30">
        <f t="shared" si="143"/>
        <v>1.1092877129152906E-2</v>
      </c>
      <c r="AD355" s="32">
        <f t="shared" si="144"/>
        <v>0.99152660075259713</v>
      </c>
      <c r="AE355" s="130">
        <f t="shared" si="145"/>
        <v>0.97103664192501693</v>
      </c>
      <c r="AF355" s="141">
        <f t="shared" si="146"/>
        <v>227.76859311999667</v>
      </c>
      <c r="AG355" s="48">
        <f t="shared" si="161"/>
        <v>-227.76859311999667</v>
      </c>
      <c r="AH355" s="140">
        <f t="shared" si="162"/>
        <v>1.3878174087253026</v>
      </c>
      <c r="AI355" s="173">
        <f t="shared" si="163"/>
        <v>1.3878174087253026E-2</v>
      </c>
      <c r="AJ355" s="170">
        <f t="shared" si="164"/>
        <v>-1.3878174087253026E-2</v>
      </c>
      <c r="AK355" s="137">
        <f t="shared" si="147"/>
        <v>384.76668367634034</v>
      </c>
      <c r="AL355" s="8">
        <f t="shared" si="148"/>
        <v>2.3444228837213036E-2</v>
      </c>
    </row>
    <row r="356" spans="1:38" x14ac:dyDescent="0.2">
      <c r="A356" s="13" t="s">
        <v>29</v>
      </c>
      <c r="B356" s="270">
        <v>0.25000000000034101</v>
      </c>
      <c r="C356" s="271"/>
      <c r="D356" s="272"/>
      <c r="E356" s="249">
        <v>112.5</v>
      </c>
      <c r="F356" s="250"/>
      <c r="G356" s="251"/>
      <c r="H356" s="39">
        <v>15862</v>
      </c>
      <c r="I356" s="44">
        <v>15559.013000000001</v>
      </c>
      <c r="J356" s="45">
        <v>0.10057000000000001</v>
      </c>
      <c r="K356" s="41">
        <f t="shared" si="149"/>
        <v>15559.113570000001</v>
      </c>
      <c r="L356" s="116">
        <v>16306.402120000001</v>
      </c>
      <c r="M356" s="29">
        <f t="shared" si="138"/>
        <v>302.88642999999865</v>
      </c>
      <c r="N356" s="81">
        <f t="shared" si="139"/>
        <v>1.9095097087378558E-2</v>
      </c>
      <c r="O356" s="107">
        <f t="shared" si="150"/>
        <v>31</v>
      </c>
      <c r="P356" s="197">
        <f t="shared" si="151"/>
        <v>0.20716944207174598</v>
      </c>
      <c r="Q356" s="98">
        <f t="shared" si="152"/>
        <v>44.830743534103355</v>
      </c>
      <c r="R356" s="197">
        <f t="shared" si="153"/>
        <v>0.29959871372973307</v>
      </c>
      <c r="S356" s="208">
        <f t="shared" si="154"/>
        <v>75.830743534103362</v>
      </c>
      <c r="T356" s="213">
        <f t="shared" si="140"/>
        <v>15603.944313534104</v>
      </c>
      <c r="U356" s="84">
        <f t="shared" si="155"/>
        <v>9.1769999999999996</v>
      </c>
      <c r="V356" s="199">
        <f t="shared" si="156"/>
        <v>6.1328837738464925E-2</v>
      </c>
      <c r="W356" s="86">
        <f t="shared" si="157"/>
        <v>64.628224444534254</v>
      </c>
      <c r="X356" s="199">
        <f t="shared" si="158"/>
        <v>0.43190300646005603</v>
      </c>
      <c r="Y356" s="216">
        <f t="shared" si="159"/>
        <v>73.805224444534247</v>
      </c>
      <c r="Z356" s="98">
        <f t="shared" si="160"/>
        <v>149.63596797863761</v>
      </c>
      <c r="AA356" s="83">
        <f t="shared" si="141"/>
        <v>9.4336129100137181E-3</v>
      </c>
      <c r="AB356" s="51">
        <f t="shared" si="142"/>
        <v>153.25046202136105</v>
      </c>
      <c r="AC356" s="30">
        <f t="shared" si="143"/>
        <v>9.6614841773648378E-3</v>
      </c>
      <c r="AD356" s="32">
        <f t="shared" si="144"/>
        <v>0.99152660075259713</v>
      </c>
      <c r="AE356" s="130">
        <f t="shared" si="145"/>
        <v>0.97258701746031195</v>
      </c>
      <c r="AF356" s="141">
        <f t="shared" si="146"/>
        <v>220.3077346516186</v>
      </c>
      <c r="AG356" s="48">
        <f t="shared" si="161"/>
        <v>-220.3077346516186</v>
      </c>
      <c r="AH356" s="140">
        <f t="shared" si="162"/>
        <v>1.3889026267281466</v>
      </c>
      <c r="AI356" s="173">
        <f t="shared" si="163"/>
        <v>1.3889026267281467E-2</v>
      </c>
      <c r="AJ356" s="170">
        <f t="shared" si="164"/>
        <v>-1.3889026267281467E-2</v>
      </c>
      <c r="AK356" s="137">
        <f t="shared" si="147"/>
        <v>369.94370263025621</v>
      </c>
      <c r="AL356" s="8">
        <f t="shared" si="148"/>
        <v>2.3322639177295185E-2</v>
      </c>
    </row>
    <row r="357" spans="1:38" x14ac:dyDescent="0.2">
      <c r="A357" s="13" t="s">
        <v>29</v>
      </c>
      <c r="B357" s="270">
        <v>0.29166666666628799</v>
      </c>
      <c r="C357" s="271"/>
      <c r="D357" s="272"/>
      <c r="E357" s="249">
        <v>112.5</v>
      </c>
      <c r="F357" s="250"/>
      <c r="G357" s="251"/>
      <c r="H357" s="39">
        <v>16324</v>
      </c>
      <c r="I357" s="44">
        <v>16017.313</v>
      </c>
      <c r="J357" s="45">
        <v>0.10062</v>
      </c>
      <c r="K357" s="41">
        <f t="shared" si="149"/>
        <v>16017.413619999999</v>
      </c>
      <c r="L357" s="116">
        <v>16537.824499999999</v>
      </c>
      <c r="M357" s="29">
        <f t="shared" si="138"/>
        <v>306.58638000000064</v>
      </c>
      <c r="N357" s="81">
        <f t="shared" si="139"/>
        <v>1.8781326880666544E-2</v>
      </c>
      <c r="O357" s="107">
        <f t="shared" si="150"/>
        <v>31</v>
      </c>
      <c r="P357" s="197">
        <f t="shared" si="151"/>
        <v>0.19847513845642492</v>
      </c>
      <c r="Q357" s="98">
        <f t="shared" si="152"/>
        <v>47.510655384103963</v>
      </c>
      <c r="R357" s="197">
        <f t="shared" si="153"/>
        <v>0.30418335179082334</v>
      </c>
      <c r="S357" s="208">
        <f t="shared" si="154"/>
        <v>78.510655384103956</v>
      </c>
      <c r="T357" s="213">
        <f t="shared" si="140"/>
        <v>16064.924275384103</v>
      </c>
      <c r="U357" s="84">
        <f t="shared" si="155"/>
        <v>9.1769999999999996</v>
      </c>
      <c r="V357" s="199">
        <f t="shared" si="156"/>
        <v>5.8755043406922947E-2</v>
      </c>
      <c r="W357" s="86">
        <f t="shared" si="157"/>
        <v>68.503191696756133</v>
      </c>
      <c r="X357" s="199">
        <f t="shared" si="158"/>
        <v>0.43858646634582876</v>
      </c>
      <c r="Y357" s="216">
        <f t="shared" si="159"/>
        <v>77.68019169675614</v>
      </c>
      <c r="Z357" s="98">
        <f t="shared" si="160"/>
        <v>156.1908470808601</v>
      </c>
      <c r="AA357" s="83">
        <f t="shared" si="141"/>
        <v>9.5681724504324984E-3</v>
      </c>
      <c r="AB357" s="51">
        <f t="shared" si="142"/>
        <v>150.39553291914055</v>
      </c>
      <c r="AC357" s="30">
        <f t="shared" si="143"/>
        <v>9.2131544302340457E-3</v>
      </c>
      <c r="AD357" s="32">
        <f t="shared" si="144"/>
        <v>0.99152660075259713</v>
      </c>
      <c r="AE357" s="130">
        <f t="shared" si="145"/>
        <v>0.97289830385202059</v>
      </c>
      <c r="AF357" s="141">
        <f t="shared" si="146"/>
        <v>226.76005075671</v>
      </c>
      <c r="AG357" s="48">
        <f t="shared" si="161"/>
        <v>-226.76005075671</v>
      </c>
      <c r="AH357" s="140">
        <f t="shared" si="162"/>
        <v>1.389120624581659</v>
      </c>
      <c r="AI357" s="173">
        <f t="shared" si="163"/>
        <v>1.3891206245816589E-2</v>
      </c>
      <c r="AJ357" s="170">
        <f t="shared" si="164"/>
        <v>-1.3891206245816589E-2</v>
      </c>
      <c r="AK357" s="137">
        <f t="shared" si="147"/>
        <v>382.9508978375701</v>
      </c>
      <c r="AL357" s="8">
        <f t="shared" si="148"/>
        <v>2.3459378696249086E-2</v>
      </c>
    </row>
    <row r="358" spans="1:38" x14ac:dyDescent="0.2">
      <c r="A358" s="13" t="s">
        <v>29</v>
      </c>
      <c r="B358" s="270">
        <v>0.333333333333314</v>
      </c>
      <c r="C358" s="271"/>
      <c r="D358" s="272"/>
      <c r="E358" s="249">
        <v>112.5</v>
      </c>
      <c r="F358" s="250"/>
      <c r="G358" s="251"/>
      <c r="H358" s="39">
        <v>16786</v>
      </c>
      <c r="I358" s="44">
        <v>16474.18</v>
      </c>
      <c r="J358" s="45">
        <v>9.9330000000000002E-2</v>
      </c>
      <c r="K358" s="41">
        <f t="shared" si="149"/>
        <v>16474.279330000001</v>
      </c>
      <c r="L358" s="116">
        <v>17031.691080000001</v>
      </c>
      <c r="M358" s="29">
        <f t="shared" si="138"/>
        <v>311.72066999999879</v>
      </c>
      <c r="N358" s="81">
        <f t="shared" si="139"/>
        <v>1.8570277016561349E-2</v>
      </c>
      <c r="O358" s="107">
        <f t="shared" si="150"/>
        <v>31</v>
      </c>
      <c r="P358" s="197">
        <f t="shared" si="151"/>
        <v>0.19028257700196174</v>
      </c>
      <c r="Q358" s="98">
        <f t="shared" si="152"/>
        <v>50.259607304234301</v>
      </c>
      <c r="R358" s="197">
        <f t="shared" si="153"/>
        <v>0.30850089022439753</v>
      </c>
      <c r="S358" s="208">
        <f t="shared" si="154"/>
        <v>81.259607304234294</v>
      </c>
      <c r="T358" s="213">
        <f t="shared" si="140"/>
        <v>16524.538937304234</v>
      </c>
      <c r="U358" s="84">
        <f t="shared" si="155"/>
        <v>9.1769999999999996</v>
      </c>
      <c r="V358" s="199">
        <f t="shared" si="156"/>
        <v>5.63297809402259E-2</v>
      </c>
      <c r="W358" s="86">
        <f t="shared" si="157"/>
        <v>72.478991635128395</v>
      </c>
      <c r="X358" s="199">
        <f t="shared" si="158"/>
        <v>0.44488675183341486</v>
      </c>
      <c r="Y358" s="216">
        <f t="shared" si="159"/>
        <v>81.655991635128402</v>
      </c>
      <c r="Z358" s="98">
        <f t="shared" si="160"/>
        <v>162.9155989393627</v>
      </c>
      <c r="AA358" s="83">
        <f t="shared" si="141"/>
        <v>9.7054449505160675E-3</v>
      </c>
      <c r="AB358" s="51">
        <f t="shared" si="142"/>
        <v>148.8050710606361</v>
      </c>
      <c r="AC358" s="30">
        <f t="shared" si="143"/>
        <v>8.8648320660452817E-3</v>
      </c>
      <c r="AD358" s="32">
        <f t="shared" si="144"/>
        <v>0.99152660075259713</v>
      </c>
      <c r="AE358" s="130">
        <f t="shared" si="145"/>
        <v>0.97310780981689626</v>
      </c>
      <c r="AF358" s="141">
        <f t="shared" si="146"/>
        <v>233.20241977245934</v>
      </c>
      <c r="AG358" s="48">
        <f t="shared" si="161"/>
        <v>-233.20241977245934</v>
      </c>
      <c r="AH358" s="140">
        <f t="shared" si="162"/>
        <v>1.3892673643063227</v>
      </c>
      <c r="AI358" s="173">
        <f t="shared" si="163"/>
        <v>1.3892673643063227E-2</v>
      </c>
      <c r="AJ358" s="170">
        <f t="shared" si="164"/>
        <v>-1.3892673643063227E-2</v>
      </c>
      <c r="AK358" s="137">
        <f t="shared" si="147"/>
        <v>396.11801871182206</v>
      </c>
      <c r="AL358" s="8">
        <f t="shared" si="148"/>
        <v>2.3598118593579295E-2</v>
      </c>
    </row>
    <row r="359" spans="1:38" x14ac:dyDescent="0.2">
      <c r="A359" s="13" t="s">
        <v>29</v>
      </c>
      <c r="B359" s="270">
        <v>0.37500000000034101</v>
      </c>
      <c r="C359" s="271"/>
      <c r="D359" s="272"/>
      <c r="E359" s="249">
        <v>112.5</v>
      </c>
      <c r="F359" s="250"/>
      <c r="G359" s="251"/>
      <c r="H359" s="39">
        <v>17072</v>
      </c>
      <c r="I359" s="44">
        <v>16745.941999999999</v>
      </c>
      <c r="J359" s="45">
        <v>9.5530000000000004E-2</v>
      </c>
      <c r="K359" s="41">
        <f t="shared" si="149"/>
        <v>16746.037529999998</v>
      </c>
      <c r="L359" s="116">
        <v>17984.920480000001</v>
      </c>
      <c r="M359" s="29">
        <f t="shared" si="138"/>
        <v>325.96247000000221</v>
      </c>
      <c r="N359" s="81">
        <f t="shared" si="139"/>
        <v>1.9093396790065734E-2</v>
      </c>
      <c r="O359" s="107">
        <f t="shared" si="150"/>
        <v>31</v>
      </c>
      <c r="P359" s="197">
        <f t="shared" si="151"/>
        <v>0.18562220427502274</v>
      </c>
      <c r="Q359" s="98">
        <f t="shared" si="152"/>
        <v>51.93143943632748</v>
      </c>
      <c r="R359" s="197">
        <f t="shared" si="153"/>
        <v>0.31095575030148226</v>
      </c>
      <c r="S359" s="208">
        <f t="shared" si="154"/>
        <v>82.93143943632748</v>
      </c>
      <c r="T359" s="213">
        <f t="shared" si="140"/>
        <v>16797.968969436326</v>
      </c>
      <c r="U359" s="84">
        <f t="shared" si="155"/>
        <v>9.1769999999999996</v>
      </c>
      <c r="V359" s="199">
        <f t="shared" si="156"/>
        <v>5.4950160278447853E-2</v>
      </c>
      <c r="W359" s="86">
        <f t="shared" si="157"/>
        <v>74.897442866791735</v>
      </c>
      <c r="X359" s="199">
        <f t="shared" si="158"/>
        <v>0.4484718851450471</v>
      </c>
      <c r="Y359" s="216">
        <f t="shared" si="159"/>
        <v>84.074442866791742</v>
      </c>
      <c r="Z359" s="98">
        <f t="shared" si="160"/>
        <v>167.00588230311922</v>
      </c>
      <c r="AA359" s="83">
        <f t="shared" si="141"/>
        <v>9.7824439024788677E-3</v>
      </c>
      <c r="AB359" s="51">
        <f t="shared" si="142"/>
        <v>158.95658769688299</v>
      </c>
      <c r="AC359" s="30">
        <f t="shared" si="143"/>
        <v>9.3109528875868677E-3</v>
      </c>
      <c r="AD359" s="32">
        <f t="shared" si="144"/>
        <v>0.99152660075259713</v>
      </c>
      <c r="AE359" s="130">
        <f t="shared" si="145"/>
        <v>0.97258944163894956</v>
      </c>
      <c r="AF359" s="141">
        <f t="shared" si="146"/>
        <v>237.1137462400909</v>
      </c>
      <c r="AG359" s="48">
        <f t="shared" si="161"/>
        <v>-237.1137462400909</v>
      </c>
      <c r="AH359" s="140">
        <f t="shared" si="162"/>
        <v>1.388904324274197</v>
      </c>
      <c r="AI359" s="173">
        <f t="shared" si="163"/>
        <v>1.3889043242741969E-2</v>
      </c>
      <c r="AJ359" s="170">
        <f t="shared" si="164"/>
        <v>-1.3889043242741969E-2</v>
      </c>
      <c r="AK359" s="137">
        <f t="shared" si="147"/>
        <v>404.11962854321013</v>
      </c>
      <c r="AL359" s="8">
        <f t="shared" si="148"/>
        <v>2.3671487145220837E-2</v>
      </c>
    </row>
    <row r="360" spans="1:38" x14ac:dyDescent="0.2">
      <c r="A360" s="13" t="s">
        <v>29</v>
      </c>
      <c r="B360" s="270">
        <v>0.41666666666628799</v>
      </c>
      <c r="C360" s="271"/>
      <c r="D360" s="272"/>
      <c r="E360" s="249">
        <v>112.5</v>
      </c>
      <c r="F360" s="250"/>
      <c r="G360" s="251"/>
      <c r="H360" s="39">
        <v>17974</v>
      </c>
      <c r="I360" s="44">
        <v>17618.688999999998</v>
      </c>
      <c r="J360" s="45">
        <v>8.6449999999999999E-2</v>
      </c>
      <c r="K360" s="41">
        <f t="shared" si="149"/>
        <v>17618.775449999997</v>
      </c>
      <c r="L360" s="116">
        <v>18825.119780000001</v>
      </c>
      <c r="M360" s="29">
        <f t="shared" si="138"/>
        <v>355.22455000000264</v>
      </c>
      <c r="N360" s="81">
        <f t="shared" si="139"/>
        <v>1.976324413041074E-2</v>
      </c>
      <c r="O360" s="107">
        <f t="shared" si="150"/>
        <v>31</v>
      </c>
      <c r="P360" s="197">
        <f t="shared" si="151"/>
        <v>0.17165316505476738</v>
      </c>
      <c r="Q360" s="98">
        <f t="shared" si="152"/>
        <v>57.485416362504168</v>
      </c>
      <c r="R360" s="197">
        <f t="shared" si="153"/>
        <v>0.31830818268112754</v>
      </c>
      <c r="S360" s="208">
        <f t="shared" si="154"/>
        <v>88.485416362504168</v>
      </c>
      <c r="T360" s="213">
        <f t="shared" si="140"/>
        <v>17676.260866362503</v>
      </c>
      <c r="U360" s="84">
        <f t="shared" si="155"/>
        <v>9.1769999999999996</v>
      </c>
      <c r="V360" s="199">
        <f t="shared" si="156"/>
        <v>5.0814874055083878E-2</v>
      </c>
      <c r="W360" s="86">
        <f t="shared" si="157"/>
        <v>82.934311872068093</v>
      </c>
      <c r="X360" s="199">
        <f t="shared" si="158"/>
        <v>0.45922377820902127</v>
      </c>
      <c r="Y360" s="216">
        <f t="shared" si="159"/>
        <v>92.111311872068086</v>
      </c>
      <c r="Z360" s="98">
        <f t="shared" si="160"/>
        <v>180.59672823457225</v>
      </c>
      <c r="AA360" s="83">
        <f t="shared" si="141"/>
        <v>1.0047664862277303E-2</v>
      </c>
      <c r="AB360" s="51">
        <f t="shared" si="142"/>
        <v>174.62782176543038</v>
      </c>
      <c r="AC360" s="30">
        <f t="shared" si="143"/>
        <v>9.7155792681334358E-3</v>
      </c>
      <c r="AD360" s="32">
        <f t="shared" si="144"/>
        <v>0.99152660075259713</v>
      </c>
      <c r="AE360" s="130">
        <f t="shared" si="145"/>
        <v>0.9719260495096903</v>
      </c>
      <c r="AF360" s="141">
        <f t="shared" si="146"/>
        <v>249.5581804932755</v>
      </c>
      <c r="AG360" s="48">
        <f t="shared" si="161"/>
        <v>-249.5581804932755</v>
      </c>
      <c r="AH360" s="140">
        <f t="shared" si="162"/>
        <v>1.3884398603164321</v>
      </c>
      <c r="AI360" s="173">
        <f t="shared" si="163"/>
        <v>1.3884398603164321E-2</v>
      </c>
      <c r="AJ360" s="170">
        <f t="shared" si="164"/>
        <v>-1.3884398603164321E-2</v>
      </c>
      <c r="AK360" s="137">
        <f t="shared" si="147"/>
        <v>430.15490872784778</v>
      </c>
      <c r="AL360" s="8">
        <f t="shared" si="148"/>
        <v>2.3932063465441626E-2</v>
      </c>
    </row>
    <row r="361" spans="1:38" x14ac:dyDescent="0.2">
      <c r="A361" s="13" t="s">
        <v>29</v>
      </c>
      <c r="B361" s="270">
        <v>0.458333333333314</v>
      </c>
      <c r="C361" s="271"/>
      <c r="D361" s="272"/>
      <c r="E361" s="249">
        <v>112.5</v>
      </c>
      <c r="F361" s="250"/>
      <c r="G361" s="251"/>
      <c r="H361" s="39">
        <v>18128</v>
      </c>
      <c r="I361" s="44">
        <v>17784.392</v>
      </c>
      <c r="J361" s="45">
        <v>8.0629999999999993E-2</v>
      </c>
      <c r="K361" s="41">
        <f t="shared" si="149"/>
        <v>17784.47263</v>
      </c>
      <c r="L361" s="116">
        <v>19273.302000000003</v>
      </c>
      <c r="M361" s="29">
        <f t="shared" si="138"/>
        <v>343.52736999999979</v>
      </c>
      <c r="N361" s="81">
        <f t="shared" si="139"/>
        <v>1.8950097639011461E-2</v>
      </c>
      <c r="O361" s="107">
        <f t="shared" si="150"/>
        <v>31</v>
      </c>
      <c r="P361" s="197">
        <f t="shared" si="151"/>
        <v>0.16916273197197187</v>
      </c>
      <c r="Q361" s="98">
        <f t="shared" si="152"/>
        <v>58.571753097633156</v>
      </c>
      <c r="R361" s="197">
        <f t="shared" si="153"/>
        <v>0.31961799259301388</v>
      </c>
      <c r="S361" s="208">
        <f t="shared" si="154"/>
        <v>89.571753097633149</v>
      </c>
      <c r="T361" s="213">
        <f t="shared" si="140"/>
        <v>17843.044383097633</v>
      </c>
      <c r="U361" s="84">
        <f t="shared" si="155"/>
        <v>9.1769999999999996</v>
      </c>
      <c r="V361" s="199">
        <f t="shared" si="156"/>
        <v>5.0077625526025349E-2</v>
      </c>
      <c r="W361" s="86">
        <f t="shared" si="157"/>
        <v>84.506740820118836</v>
      </c>
      <c r="X361" s="199">
        <f t="shared" si="158"/>
        <v>0.46114164990898893</v>
      </c>
      <c r="Y361" s="216">
        <f t="shared" si="159"/>
        <v>93.683740820118828</v>
      </c>
      <c r="Z361" s="98">
        <f t="shared" si="160"/>
        <v>183.25549391775198</v>
      </c>
      <c r="AA361" s="83">
        <f t="shared" si="141"/>
        <v>1.010897473067917E-2</v>
      </c>
      <c r="AB361" s="51">
        <f t="shared" si="142"/>
        <v>160.27187608224781</v>
      </c>
      <c r="AC361" s="30">
        <f t="shared" si="143"/>
        <v>8.8411229083322929E-3</v>
      </c>
      <c r="AD361" s="32">
        <f t="shared" si="144"/>
        <v>0.99152660075259713</v>
      </c>
      <c r="AE361" s="130">
        <f t="shared" si="145"/>
        <v>0.97273266472924114</v>
      </c>
      <c r="AF361" s="141">
        <f t="shared" si="146"/>
        <v>251.79875768652059</v>
      </c>
      <c r="AG361" s="48">
        <f t="shared" si="161"/>
        <v>-251.79875768652059</v>
      </c>
      <c r="AH361" s="140">
        <f t="shared" si="162"/>
        <v>1.3890046209538867</v>
      </c>
      <c r="AI361" s="173">
        <f t="shared" si="163"/>
        <v>1.3890046209538867E-2</v>
      </c>
      <c r="AJ361" s="170">
        <f t="shared" si="164"/>
        <v>-1.3890046209538867E-2</v>
      </c>
      <c r="AK361" s="137">
        <f t="shared" si="147"/>
        <v>435.05425160427257</v>
      </c>
      <c r="AL361" s="8">
        <f t="shared" si="148"/>
        <v>2.3999020940218035E-2</v>
      </c>
    </row>
    <row r="362" spans="1:38" x14ac:dyDescent="0.2">
      <c r="A362" s="13" t="s">
        <v>29</v>
      </c>
      <c r="B362" s="270">
        <v>0.50000000000034095</v>
      </c>
      <c r="C362" s="271"/>
      <c r="D362" s="272"/>
      <c r="E362" s="249">
        <v>112.5</v>
      </c>
      <c r="F362" s="250"/>
      <c r="G362" s="251"/>
      <c r="H362" s="39">
        <v>18986</v>
      </c>
      <c r="I362" s="44">
        <v>18596.167000000001</v>
      </c>
      <c r="J362" s="45">
        <v>7.8839999999999993E-2</v>
      </c>
      <c r="K362" s="41">
        <f t="shared" si="149"/>
        <v>18596.24584</v>
      </c>
      <c r="L362" s="116">
        <v>19148.825799999999</v>
      </c>
      <c r="M362" s="29">
        <f t="shared" si="138"/>
        <v>389.75416000000041</v>
      </c>
      <c r="N362" s="81">
        <f t="shared" si="139"/>
        <v>2.0528503107552956E-2</v>
      </c>
      <c r="O362" s="107">
        <f t="shared" si="150"/>
        <v>31</v>
      </c>
      <c r="P362" s="197">
        <f t="shared" si="151"/>
        <v>0.1576461411602614</v>
      </c>
      <c r="Q362" s="98">
        <f t="shared" si="152"/>
        <v>64.040807285503192</v>
      </c>
      <c r="R362" s="197">
        <f t="shared" si="153"/>
        <v>0.32567052081766235</v>
      </c>
      <c r="S362" s="208">
        <f t="shared" si="154"/>
        <v>95.040807285503192</v>
      </c>
      <c r="T362" s="213">
        <f t="shared" si="140"/>
        <v>18660.286647285502</v>
      </c>
      <c r="U362" s="84">
        <f t="shared" si="155"/>
        <v>9.1769999999999996</v>
      </c>
      <c r="V362" s="199">
        <f t="shared" si="156"/>
        <v>4.6668343142829638E-2</v>
      </c>
      <c r="W362" s="86">
        <f t="shared" si="157"/>
        <v>92.425128417475591</v>
      </c>
      <c r="X362" s="199">
        <f t="shared" si="158"/>
        <v>0.47001499487924664</v>
      </c>
      <c r="Y362" s="216">
        <f t="shared" si="159"/>
        <v>101.6021284174756</v>
      </c>
      <c r="Z362" s="98">
        <f t="shared" si="160"/>
        <v>196.64293570297878</v>
      </c>
      <c r="AA362" s="83">
        <f t="shared" si="141"/>
        <v>1.0357259860053659E-2</v>
      </c>
      <c r="AB362" s="51">
        <f t="shared" si="142"/>
        <v>193.11122429702164</v>
      </c>
      <c r="AC362" s="30">
        <f t="shared" si="143"/>
        <v>1.0171243247499295E-2</v>
      </c>
      <c r="AD362" s="32">
        <f t="shared" si="144"/>
        <v>0.99152660075259713</v>
      </c>
      <c r="AE362" s="130">
        <f t="shared" si="145"/>
        <v>0.97116792650045414</v>
      </c>
      <c r="AF362" s="141">
        <f t="shared" si="146"/>
        <v>263.5084539824507</v>
      </c>
      <c r="AG362" s="48">
        <f t="shared" si="161"/>
        <v>-263.5084539824507</v>
      </c>
      <c r="AH362" s="140">
        <f t="shared" si="162"/>
        <v>1.3879092698959796</v>
      </c>
      <c r="AI362" s="173">
        <f t="shared" si="163"/>
        <v>1.3879092698959795E-2</v>
      </c>
      <c r="AJ362" s="170">
        <f t="shared" si="164"/>
        <v>-1.3879092698959795E-2</v>
      </c>
      <c r="AK362" s="137">
        <f t="shared" si="147"/>
        <v>460.15138968542948</v>
      </c>
      <c r="AL362" s="8">
        <f t="shared" si="148"/>
        <v>2.4236352559013456E-2</v>
      </c>
    </row>
    <row r="363" spans="1:38" x14ac:dyDescent="0.2">
      <c r="A363" s="13" t="s">
        <v>29</v>
      </c>
      <c r="B363" s="270">
        <v>0.54166666666628804</v>
      </c>
      <c r="C363" s="271"/>
      <c r="D363" s="272"/>
      <c r="E363" s="249">
        <v>112.5</v>
      </c>
      <c r="F363" s="250"/>
      <c r="G363" s="251"/>
      <c r="H363" s="39">
        <v>18524</v>
      </c>
      <c r="I363" s="44">
        <v>18145.294000000002</v>
      </c>
      <c r="J363" s="45">
        <v>7.578E-2</v>
      </c>
      <c r="K363" s="41">
        <f t="shared" si="149"/>
        <v>18145.369780000001</v>
      </c>
      <c r="L363" s="116">
        <v>18682.78256</v>
      </c>
      <c r="M363" s="29">
        <f t="shared" si="138"/>
        <v>378.6302199999991</v>
      </c>
      <c r="N363" s="81">
        <f t="shared" si="139"/>
        <v>2.0439981645432904E-2</v>
      </c>
      <c r="O363" s="107">
        <f t="shared" si="150"/>
        <v>31</v>
      </c>
      <c r="P363" s="197">
        <f t="shared" si="151"/>
        <v>0.1639057648251073</v>
      </c>
      <c r="Q363" s="98">
        <f t="shared" si="152"/>
        <v>60.973045269062453</v>
      </c>
      <c r="R363" s="197">
        <f t="shared" si="153"/>
        <v>0.32238172963037326</v>
      </c>
      <c r="S363" s="208">
        <f t="shared" si="154"/>
        <v>91.973045269062453</v>
      </c>
      <c r="T363" s="213">
        <f t="shared" si="140"/>
        <v>18206.342825269065</v>
      </c>
      <c r="U363" s="84">
        <f t="shared" si="155"/>
        <v>9.1769999999999996</v>
      </c>
      <c r="V363" s="199">
        <f t="shared" si="156"/>
        <v>4.8521393670968048E-2</v>
      </c>
      <c r="W363" s="86">
        <f t="shared" si="157"/>
        <v>87.983021728782276</v>
      </c>
      <c r="X363" s="199">
        <f t="shared" si="158"/>
        <v>0.46519111187355139</v>
      </c>
      <c r="Y363" s="216">
        <f t="shared" si="159"/>
        <v>97.160021728782283</v>
      </c>
      <c r="Z363" s="98">
        <f t="shared" si="160"/>
        <v>189.13306699784474</v>
      </c>
      <c r="AA363" s="83">
        <f t="shared" si="141"/>
        <v>1.0210163409514399E-2</v>
      </c>
      <c r="AB363" s="51">
        <f t="shared" si="142"/>
        <v>189.49715300215436</v>
      </c>
      <c r="AC363" s="30">
        <f t="shared" si="143"/>
        <v>1.0229818235918503E-2</v>
      </c>
      <c r="AD363" s="32">
        <f t="shared" si="144"/>
        <v>0.99152660075259713</v>
      </c>
      <c r="AE363" s="130">
        <f t="shared" si="145"/>
        <v>0.97125575898707073</v>
      </c>
      <c r="AF363" s="141">
        <f t="shared" si="146"/>
        <v>257.10769816058405</v>
      </c>
      <c r="AG363" s="48">
        <f t="shared" si="161"/>
        <v>-257.10769816058405</v>
      </c>
      <c r="AH363" s="140">
        <f t="shared" si="162"/>
        <v>1.3879707307308575</v>
      </c>
      <c r="AI363" s="173">
        <f t="shared" si="163"/>
        <v>1.3879707307308576E-2</v>
      </c>
      <c r="AJ363" s="170">
        <f t="shared" si="164"/>
        <v>-1.3879707307308576E-2</v>
      </c>
      <c r="AK363" s="137">
        <f t="shared" si="147"/>
        <v>446.24076515842876</v>
      </c>
      <c r="AL363" s="8">
        <f t="shared" si="148"/>
        <v>2.4089870716822972E-2</v>
      </c>
    </row>
    <row r="364" spans="1:38" x14ac:dyDescent="0.2">
      <c r="A364" s="13" t="s">
        <v>29</v>
      </c>
      <c r="B364" s="270">
        <v>0.58333333333331405</v>
      </c>
      <c r="C364" s="271"/>
      <c r="D364" s="272"/>
      <c r="E364" s="249">
        <v>112.5</v>
      </c>
      <c r="F364" s="250"/>
      <c r="G364" s="251"/>
      <c r="H364" s="39">
        <v>18590</v>
      </c>
      <c r="I364" s="44">
        <v>18224.598000000002</v>
      </c>
      <c r="J364" s="45">
        <v>7.7950000000000005E-2</v>
      </c>
      <c r="K364" s="41">
        <f t="shared" si="149"/>
        <v>18224.675950000001</v>
      </c>
      <c r="L364" s="116">
        <v>18840.915379999999</v>
      </c>
      <c r="M364" s="29">
        <f t="shared" si="138"/>
        <v>365.32404999999926</v>
      </c>
      <c r="N364" s="81">
        <f t="shared" si="139"/>
        <v>1.9651643356643315E-2</v>
      </c>
      <c r="O364" s="107">
        <f t="shared" si="150"/>
        <v>31</v>
      </c>
      <c r="P364" s="197">
        <f t="shared" si="151"/>
        <v>0.16278044488047078</v>
      </c>
      <c r="Q364" s="98">
        <f t="shared" si="152"/>
        <v>61.507187681945979</v>
      </c>
      <c r="R364" s="197">
        <f t="shared" si="153"/>
        <v>0.32297314110367026</v>
      </c>
      <c r="S364" s="208">
        <f t="shared" si="154"/>
        <v>92.507187681945979</v>
      </c>
      <c r="T364" s="213">
        <f t="shared" si="140"/>
        <v>18286.183137681946</v>
      </c>
      <c r="U364" s="84">
        <f t="shared" si="155"/>
        <v>9.1769999999999996</v>
      </c>
      <c r="V364" s="199">
        <f t="shared" si="156"/>
        <v>4.8188262666712264E-2</v>
      </c>
      <c r="W364" s="86">
        <f t="shared" si="157"/>
        <v>88.756377969310293</v>
      </c>
      <c r="X364" s="199">
        <f t="shared" si="158"/>
        <v>0.46605815134914658</v>
      </c>
      <c r="Y364" s="216">
        <f t="shared" si="159"/>
        <v>97.9333779693103</v>
      </c>
      <c r="Z364" s="98">
        <f t="shared" si="160"/>
        <v>190.44056565125629</v>
      </c>
      <c r="AA364" s="83">
        <f t="shared" si="141"/>
        <v>1.024424774885725E-2</v>
      </c>
      <c r="AB364" s="51">
        <f t="shared" si="142"/>
        <v>174.88348434874297</v>
      </c>
      <c r="AC364" s="30">
        <f t="shared" si="143"/>
        <v>9.4073956077860652E-3</v>
      </c>
      <c r="AD364" s="32">
        <f t="shared" si="144"/>
        <v>0.99152660075259713</v>
      </c>
      <c r="AE364" s="130">
        <f t="shared" si="145"/>
        <v>0.97203731603133836</v>
      </c>
      <c r="AF364" s="141">
        <f t="shared" si="146"/>
        <v>258.12544983828883</v>
      </c>
      <c r="AG364" s="48">
        <f t="shared" si="161"/>
        <v>-258.12544983828883</v>
      </c>
      <c r="AH364" s="140">
        <f t="shared" si="162"/>
        <v>1.3885177506094073</v>
      </c>
      <c r="AI364" s="173">
        <f t="shared" si="163"/>
        <v>1.3885177506094073E-2</v>
      </c>
      <c r="AJ364" s="170">
        <f t="shared" si="164"/>
        <v>-1.3885177506094073E-2</v>
      </c>
      <c r="AK364" s="137">
        <f t="shared" si="147"/>
        <v>448.56601548954512</v>
      </c>
      <c r="AL364" s="8">
        <f t="shared" si="148"/>
        <v>2.4129425254951323E-2</v>
      </c>
    </row>
    <row r="365" spans="1:38" x14ac:dyDescent="0.2">
      <c r="A365" s="13" t="s">
        <v>29</v>
      </c>
      <c r="B365" s="270">
        <v>0.62500000000034095</v>
      </c>
      <c r="C365" s="271"/>
      <c r="D365" s="272"/>
      <c r="E365" s="249">
        <v>112.5</v>
      </c>
      <c r="F365" s="250"/>
      <c r="G365" s="251"/>
      <c r="H365" s="39">
        <v>18392</v>
      </c>
      <c r="I365" s="44">
        <v>18013.741000000002</v>
      </c>
      <c r="J365" s="45">
        <v>7.3789999999999994E-2</v>
      </c>
      <c r="K365" s="41">
        <f t="shared" si="149"/>
        <v>18013.81479</v>
      </c>
      <c r="L365" s="116">
        <v>18978.120300000002</v>
      </c>
      <c r="M365" s="29">
        <f t="shared" si="138"/>
        <v>378.18520999999964</v>
      </c>
      <c r="N365" s="81">
        <f t="shared" si="139"/>
        <v>2.0562484232274882E-2</v>
      </c>
      <c r="O365" s="107">
        <f t="shared" si="150"/>
        <v>31</v>
      </c>
      <c r="P365" s="197">
        <f t="shared" si="151"/>
        <v>0.16579596552152254</v>
      </c>
      <c r="Q365" s="98">
        <f t="shared" si="152"/>
        <v>60.092133942300507</v>
      </c>
      <c r="R365" s="197">
        <f t="shared" si="153"/>
        <v>0.32138817313588286</v>
      </c>
      <c r="S365" s="208">
        <f t="shared" si="154"/>
        <v>91.092133942300507</v>
      </c>
      <c r="T365" s="213">
        <f t="shared" si="140"/>
        <v>18073.906923942301</v>
      </c>
      <c r="U365" s="84">
        <f t="shared" si="155"/>
        <v>9.1769999999999996</v>
      </c>
      <c r="V365" s="199">
        <f t="shared" si="156"/>
        <v>4.9080954051322977E-2</v>
      </c>
      <c r="W365" s="86">
        <f t="shared" si="157"/>
        <v>86.707671569747902</v>
      </c>
      <c r="X365" s="199">
        <f t="shared" si="158"/>
        <v>0.4637349072912717</v>
      </c>
      <c r="Y365" s="216">
        <f t="shared" si="159"/>
        <v>95.884671569747894</v>
      </c>
      <c r="Z365" s="98">
        <f t="shared" si="160"/>
        <v>186.9768055120484</v>
      </c>
      <c r="AA365" s="83">
        <f t="shared" si="141"/>
        <v>1.0166202996522858E-2</v>
      </c>
      <c r="AB365" s="51">
        <f t="shared" si="142"/>
        <v>191.20840448795124</v>
      </c>
      <c r="AC365" s="30">
        <f t="shared" si="143"/>
        <v>1.0396281235752024E-2</v>
      </c>
      <c r="AD365" s="32">
        <f t="shared" si="144"/>
        <v>0.99152660075259713</v>
      </c>
      <c r="AE365" s="130">
        <f t="shared" si="145"/>
        <v>0.97113437258415025</v>
      </c>
      <c r="AF365" s="141">
        <f t="shared" si="146"/>
        <v>255.25995473072675</v>
      </c>
      <c r="AG365" s="48">
        <f t="shared" si="161"/>
        <v>-255.25995473072675</v>
      </c>
      <c r="AH365" s="140">
        <f t="shared" si="162"/>
        <v>1.387885791271894</v>
      </c>
      <c r="AI365" s="173">
        <f t="shared" si="163"/>
        <v>1.387885791271894E-2</v>
      </c>
      <c r="AJ365" s="170">
        <f t="shared" si="164"/>
        <v>-1.387885791271894E-2</v>
      </c>
      <c r="AK365" s="137">
        <f t="shared" si="147"/>
        <v>442.23676024277518</v>
      </c>
      <c r="AL365" s="8">
        <f t="shared" si="148"/>
        <v>2.40450609092418E-2</v>
      </c>
    </row>
    <row r="366" spans="1:38" x14ac:dyDescent="0.2">
      <c r="A366" s="13" t="s">
        <v>29</v>
      </c>
      <c r="B366" s="270">
        <v>0.66666666666628804</v>
      </c>
      <c r="C366" s="271"/>
      <c r="D366" s="272"/>
      <c r="E366" s="249">
        <v>112.5</v>
      </c>
      <c r="F366" s="250"/>
      <c r="G366" s="251"/>
      <c r="H366" s="39">
        <v>17886</v>
      </c>
      <c r="I366" s="44">
        <v>17539.196</v>
      </c>
      <c r="J366" s="45">
        <v>7.4260000000000007E-2</v>
      </c>
      <c r="K366" s="41">
        <f t="shared" si="149"/>
        <v>17539.270260000001</v>
      </c>
      <c r="L366" s="116">
        <v>18919.605920000002</v>
      </c>
      <c r="M366" s="29">
        <f t="shared" si="138"/>
        <v>346.72973999999886</v>
      </c>
      <c r="N366" s="81">
        <f t="shared" si="139"/>
        <v>1.938553840992949E-2</v>
      </c>
      <c r="O366" s="107">
        <f t="shared" si="150"/>
        <v>31</v>
      </c>
      <c r="P366" s="197">
        <f t="shared" si="151"/>
        <v>0.1728657824386339</v>
      </c>
      <c r="Q366" s="98">
        <f t="shared" si="152"/>
        <v>56.967778009874152</v>
      </c>
      <c r="R366" s="197">
        <f t="shared" si="153"/>
        <v>0.31767030707959021</v>
      </c>
      <c r="S366" s="208">
        <f t="shared" si="154"/>
        <v>87.967778009874152</v>
      </c>
      <c r="T366" s="213">
        <f t="shared" si="140"/>
        <v>17596.238038009877</v>
      </c>
      <c r="U366" s="84">
        <f t="shared" si="155"/>
        <v>9.1769999999999996</v>
      </c>
      <c r="V366" s="199">
        <f t="shared" si="156"/>
        <v>5.1173847917398166E-2</v>
      </c>
      <c r="W366" s="86">
        <f t="shared" si="157"/>
        <v>82.185101869649017</v>
      </c>
      <c r="X366" s="199">
        <f t="shared" si="158"/>
        <v>0.45829006256437776</v>
      </c>
      <c r="Y366" s="216">
        <f t="shared" si="159"/>
        <v>91.362101869649024</v>
      </c>
      <c r="Z366" s="98">
        <f t="shared" si="160"/>
        <v>179.32987987952316</v>
      </c>
      <c r="AA366" s="83">
        <f t="shared" si="141"/>
        <v>1.002627081960881E-2</v>
      </c>
      <c r="AB366" s="51">
        <f t="shared" si="142"/>
        <v>167.39986012047569</v>
      </c>
      <c r="AC366" s="30">
        <f t="shared" si="143"/>
        <v>9.3592675903206805E-3</v>
      </c>
      <c r="AD366" s="32">
        <f t="shared" si="144"/>
        <v>0.99152660075259713</v>
      </c>
      <c r="AE366" s="130">
        <f t="shared" si="145"/>
        <v>0.97230120707891921</v>
      </c>
      <c r="AF366" s="141">
        <f t="shared" si="146"/>
        <v>248.38332939348157</v>
      </c>
      <c r="AG366" s="48">
        <f t="shared" si="161"/>
        <v>-248.38332939348157</v>
      </c>
      <c r="AH366" s="140">
        <f t="shared" si="162"/>
        <v>1.388702501361297</v>
      </c>
      <c r="AI366" s="173">
        <f t="shared" si="163"/>
        <v>1.3887025013612971E-2</v>
      </c>
      <c r="AJ366" s="170">
        <f t="shared" si="164"/>
        <v>-1.3887025013612971E-2</v>
      </c>
      <c r="AK366" s="137">
        <f t="shared" si="147"/>
        <v>427.71320927300474</v>
      </c>
      <c r="AL366" s="8">
        <f t="shared" si="148"/>
        <v>2.3913295833221777E-2</v>
      </c>
    </row>
    <row r="367" spans="1:38" x14ac:dyDescent="0.2">
      <c r="A367" s="13" t="s">
        <v>29</v>
      </c>
      <c r="B367" s="270">
        <v>0.70833333333331405</v>
      </c>
      <c r="C367" s="271"/>
      <c r="D367" s="272"/>
      <c r="E367" s="249">
        <v>112.5</v>
      </c>
      <c r="F367" s="250"/>
      <c r="G367" s="251"/>
      <c r="H367" s="39">
        <v>18568</v>
      </c>
      <c r="I367" s="44">
        <v>18203.287</v>
      </c>
      <c r="J367" s="45">
        <v>7.424E-2</v>
      </c>
      <c r="K367" s="41">
        <f t="shared" si="149"/>
        <v>18203.361240000002</v>
      </c>
      <c r="L367" s="116">
        <v>18640.749940000002</v>
      </c>
      <c r="M367" s="29">
        <f t="shared" si="138"/>
        <v>364.638759999998</v>
      </c>
      <c r="N367" s="81">
        <f t="shared" si="139"/>
        <v>1.9638020249892179E-2</v>
      </c>
      <c r="O367" s="107">
        <f t="shared" si="150"/>
        <v>31</v>
      </c>
      <c r="P367" s="197">
        <f t="shared" si="151"/>
        <v>0.16308185367044362</v>
      </c>
      <c r="Q367" s="98">
        <f t="shared" si="152"/>
        <v>61.363400080358218</v>
      </c>
      <c r="R367" s="197">
        <f t="shared" si="153"/>
        <v>0.32281474298793122</v>
      </c>
      <c r="S367" s="208">
        <f t="shared" si="154"/>
        <v>92.363400080358218</v>
      </c>
      <c r="T367" s="213">
        <f t="shared" si="140"/>
        <v>18264.72464008036</v>
      </c>
      <c r="U367" s="84">
        <f t="shared" si="155"/>
        <v>9.1769999999999996</v>
      </c>
      <c r="V367" s="199">
        <f t="shared" si="156"/>
        <v>4.8277489391408419E-2</v>
      </c>
      <c r="W367" s="86">
        <f t="shared" si="157"/>
        <v>88.548192257112447</v>
      </c>
      <c r="X367" s="199">
        <f t="shared" si="158"/>
        <v>0.46582591395021677</v>
      </c>
      <c r="Y367" s="216">
        <f t="shared" si="159"/>
        <v>97.72519225711244</v>
      </c>
      <c r="Z367" s="98">
        <f t="shared" si="160"/>
        <v>190.08859233747066</v>
      </c>
      <c r="AA367" s="83">
        <f t="shared" si="141"/>
        <v>1.0237429574400617E-2</v>
      </c>
      <c r="AB367" s="51">
        <f t="shared" si="142"/>
        <v>174.55016766252734</v>
      </c>
      <c r="AC367" s="30">
        <f t="shared" si="143"/>
        <v>9.4005906754915623E-3</v>
      </c>
      <c r="AD367" s="32">
        <f t="shared" si="144"/>
        <v>0.99152660075259713</v>
      </c>
      <c r="AE367" s="130">
        <f t="shared" si="145"/>
        <v>0.97205101689109985</v>
      </c>
      <c r="AF367" s="141">
        <f t="shared" si="146"/>
        <v>257.82175685971413</v>
      </c>
      <c r="AG367" s="48">
        <f t="shared" si="161"/>
        <v>-257.82175685971413</v>
      </c>
      <c r="AH367" s="140">
        <f t="shared" si="162"/>
        <v>1.3885273419846731</v>
      </c>
      <c r="AI367" s="173">
        <f t="shared" si="163"/>
        <v>1.388527341984673E-2</v>
      </c>
      <c r="AJ367" s="170">
        <f t="shared" si="164"/>
        <v>-1.388527341984673E-2</v>
      </c>
      <c r="AK367" s="137">
        <f t="shared" si="147"/>
        <v>447.91034919718481</v>
      </c>
      <c r="AL367" s="8">
        <f t="shared" si="148"/>
        <v>2.412270299424735E-2</v>
      </c>
    </row>
    <row r="368" spans="1:38" x14ac:dyDescent="0.2">
      <c r="A368" s="13" t="s">
        <v>29</v>
      </c>
      <c r="B368" s="270">
        <v>0.75000000000034095</v>
      </c>
      <c r="C368" s="271"/>
      <c r="D368" s="272"/>
      <c r="E368" s="249">
        <v>112.5</v>
      </c>
      <c r="F368" s="250"/>
      <c r="G368" s="251"/>
      <c r="H368" s="39">
        <v>19184</v>
      </c>
      <c r="I368" s="44">
        <v>18819.102999999999</v>
      </c>
      <c r="J368" s="45">
        <v>7.7359999999999998E-2</v>
      </c>
      <c r="K368" s="41">
        <f t="shared" si="149"/>
        <v>18819.180359999998</v>
      </c>
      <c r="L368" s="116">
        <v>18478.130580000001</v>
      </c>
      <c r="M368" s="29">
        <f t="shared" si="138"/>
        <v>364.81964000000153</v>
      </c>
      <c r="N368" s="81">
        <f t="shared" si="139"/>
        <v>1.9016870308590571E-2</v>
      </c>
      <c r="O368" s="107">
        <f t="shared" si="150"/>
        <v>31</v>
      </c>
      <c r="P368" s="197">
        <f t="shared" si="151"/>
        <v>0.15467156712134836</v>
      </c>
      <c r="Q368" s="98">
        <f t="shared" si="152"/>
        <v>65.585472115224007</v>
      </c>
      <c r="R368" s="197">
        <f t="shared" si="153"/>
        <v>0.32723250814371579</v>
      </c>
      <c r="S368" s="208">
        <f t="shared" si="154"/>
        <v>96.585472115224007</v>
      </c>
      <c r="T368" s="213">
        <f t="shared" si="140"/>
        <v>18884.765832115223</v>
      </c>
      <c r="U368" s="84">
        <f t="shared" si="155"/>
        <v>9.1769999999999996</v>
      </c>
      <c r="V368" s="199">
        <f t="shared" si="156"/>
        <v>4.5787773273310121E-2</v>
      </c>
      <c r="W368" s="86">
        <f t="shared" si="157"/>
        <v>94.662212117003335</v>
      </c>
      <c r="X368" s="199">
        <f t="shared" si="158"/>
        <v>0.47230815146162569</v>
      </c>
      <c r="Y368" s="216">
        <f t="shared" si="159"/>
        <v>103.83921211700334</v>
      </c>
      <c r="Z368" s="98">
        <f t="shared" si="160"/>
        <v>200.42468423222735</v>
      </c>
      <c r="AA368" s="83">
        <f t="shared" si="141"/>
        <v>1.0447491880328782E-2</v>
      </c>
      <c r="AB368" s="51">
        <f t="shared" si="142"/>
        <v>164.39495576777418</v>
      </c>
      <c r="AC368" s="30">
        <f t="shared" si="143"/>
        <v>8.5693784282617896E-3</v>
      </c>
      <c r="AD368" s="32">
        <f t="shared" si="144"/>
        <v>0.99152660075259713</v>
      </c>
      <c r="AE368" s="130">
        <f t="shared" si="145"/>
        <v>0.97266686962067361</v>
      </c>
      <c r="AF368" s="141">
        <f t="shared" si="146"/>
        <v>266.45780724028458</v>
      </c>
      <c r="AG368" s="48">
        <f t="shared" si="161"/>
        <v>-266.45780724028458</v>
      </c>
      <c r="AH368" s="140">
        <f t="shared" si="162"/>
        <v>1.3889585448305075</v>
      </c>
      <c r="AI368" s="173">
        <f t="shared" si="163"/>
        <v>1.3889585448305075E-2</v>
      </c>
      <c r="AJ368" s="170">
        <f t="shared" si="164"/>
        <v>-1.3889585448305075E-2</v>
      </c>
      <c r="AK368" s="137">
        <f t="shared" si="147"/>
        <v>466.8824914725119</v>
      </c>
      <c r="AL368" s="8">
        <f t="shared" si="148"/>
        <v>2.4337077328633855E-2</v>
      </c>
    </row>
    <row r="369" spans="1:38" x14ac:dyDescent="0.2">
      <c r="A369" s="13" t="s">
        <v>29</v>
      </c>
      <c r="B369" s="270">
        <v>0.79166666666628804</v>
      </c>
      <c r="C369" s="271"/>
      <c r="D369" s="272"/>
      <c r="E369" s="249">
        <v>112.5</v>
      </c>
      <c r="F369" s="250"/>
      <c r="G369" s="251"/>
      <c r="H369" s="39">
        <v>19404</v>
      </c>
      <c r="I369" s="44">
        <v>19000.333999999999</v>
      </c>
      <c r="J369" s="45">
        <v>7.6840000000000006E-2</v>
      </c>
      <c r="K369" s="41">
        <f t="shared" si="149"/>
        <v>19000.41084</v>
      </c>
      <c r="L369" s="116">
        <v>18199.140140000003</v>
      </c>
      <c r="M369" s="29">
        <f t="shared" si="138"/>
        <v>403.58915999999954</v>
      </c>
      <c r="N369" s="81">
        <f t="shared" si="139"/>
        <v>2.0799276437847843E-2</v>
      </c>
      <c r="O369" s="107">
        <f t="shared" si="150"/>
        <v>31</v>
      </c>
      <c r="P369" s="197">
        <f t="shared" si="151"/>
        <v>0.15230990210671386</v>
      </c>
      <c r="Q369" s="98">
        <f t="shared" si="152"/>
        <v>66.854742979405444</v>
      </c>
      <c r="R369" s="197">
        <f t="shared" si="153"/>
        <v>0.32847223737299219</v>
      </c>
      <c r="S369" s="208">
        <f t="shared" si="154"/>
        <v>97.854742979405444</v>
      </c>
      <c r="T369" s="213">
        <f t="shared" si="140"/>
        <v>19067.265582979406</v>
      </c>
      <c r="U369" s="84">
        <f t="shared" si="155"/>
        <v>9.1769999999999996</v>
      </c>
      <c r="V369" s="199">
        <f t="shared" si="156"/>
        <v>4.5088644246235904E-2</v>
      </c>
      <c r="W369" s="86">
        <f t="shared" si="157"/>
        <v>96.500657548829906</v>
      </c>
      <c r="X369" s="199">
        <f t="shared" si="158"/>
        <v>0.47412921627405807</v>
      </c>
      <c r="Y369" s="216">
        <f t="shared" si="159"/>
        <v>105.6776575488299</v>
      </c>
      <c r="Z369" s="98">
        <f t="shared" si="160"/>
        <v>203.53240052823534</v>
      </c>
      <c r="AA369" s="83">
        <f t="shared" si="141"/>
        <v>1.0489198130706831E-2</v>
      </c>
      <c r="AB369" s="51">
        <f t="shared" si="142"/>
        <v>200.0567594717642</v>
      </c>
      <c r="AC369" s="30">
        <f t="shared" si="143"/>
        <v>1.0310078307141013E-2</v>
      </c>
      <c r="AD369" s="32">
        <f t="shared" si="144"/>
        <v>0.99152660075259713</v>
      </c>
      <c r="AE369" s="130">
        <f t="shared" si="145"/>
        <v>0.97089963843454941</v>
      </c>
      <c r="AF369" s="141">
        <f t="shared" si="146"/>
        <v>269.2734900917975</v>
      </c>
      <c r="AG369" s="48">
        <f t="shared" si="161"/>
        <v>-269.2734900917975</v>
      </c>
      <c r="AH369" s="140">
        <f t="shared" si="162"/>
        <v>1.3877215527303519</v>
      </c>
      <c r="AI369" s="173">
        <f t="shared" si="163"/>
        <v>1.3877215527303519E-2</v>
      </c>
      <c r="AJ369" s="170">
        <f t="shared" si="164"/>
        <v>-1.3877215527303519E-2</v>
      </c>
      <c r="AK369" s="137">
        <f t="shared" si="147"/>
        <v>472.80589062003287</v>
      </c>
      <c r="AL369" s="8">
        <f t="shared" si="148"/>
        <v>2.4366413658010351E-2</v>
      </c>
    </row>
    <row r="370" spans="1:38" x14ac:dyDescent="0.2">
      <c r="A370" s="13" t="s">
        <v>29</v>
      </c>
      <c r="B370" s="270">
        <v>0.83333333333331405</v>
      </c>
      <c r="C370" s="271"/>
      <c r="D370" s="272"/>
      <c r="E370" s="249">
        <v>112.5</v>
      </c>
      <c r="F370" s="250"/>
      <c r="G370" s="251"/>
      <c r="H370" s="39">
        <v>18414</v>
      </c>
      <c r="I370" s="44">
        <v>18077.304</v>
      </c>
      <c r="J370" s="45">
        <v>7.7100000000000002E-2</v>
      </c>
      <c r="K370" s="41">
        <f t="shared" si="149"/>
        <v>18077.381099999999</v>
      </c>
      <c r="L370" s="116">
        <v>17831.105380000001</v>
      </c>
      <c r="M370" s="29">
        <f t="shared" si="138"/>
        <v>336.6189000000013</v>
      </c>
      <c r="N370" s="81">
        <f t="shared" si="139"/>
        <v>1.8280596285435068E-2</v>
      </c>
      <c r="O370" s="107">
        <f t="shared" si="150"/>
        <v>31</v>
      </c>
      <c r="P370" s="197">
        <f t="shared" si="151"/>
        <v>0.16487895062177804</v>
      </c>
      <c r="Q370" s="98">
        <f t="shared" si="152"/>
        <v>60.516982858266132</v>
      </c>
      <c r="R370" s="197">
        <f t="shared" si="153"/>
        <v>0.3218702138215177</v>
      </c>
      <c r="S370" s="208">
        <f t="shared" si="154"/>
        <v>91.516982858266132</v>
      </c>
      <c r="T370" s="213">
        <f t="shared" si="140"/>
        <v>18137.898082858264</v>
      </c>
      <c r="U370" s="84">
        <f t="shared" si="155"/>
        <v>9.1769999999999996</v>
      </c>
      <c r="V370" s="199">
        <f t="shared" si="156"/>
        <v>4.8809488059872806E-2</v>
      </c>
      <c r="W370" s="86">
        <f t="shared" si="157"/>
        <v>87.322740217028382</v>
      </c>
      <c r="X370" s="199">
        <f t="shared" si="158"/>
        <v>0.46444134749683141</v>
      </c>
      <c r="Y370" s="216">
        <f t="shared" si="159"/>
        <v>96.499740217028375</v>
      </c>
      <c r="Z370" s="98">
        <f t="shared" si="160"/>
        <v>188.01672307529452</v>
      </c>
      <c r="AA370" s="83">
        <f t="shared" si="141"/>
        <v>1.0210531284636393E-2</v>
      </c>
      <c r="AB370" s="51">
        <f t="shared" si="142"/>
        <v>148.60217692470678</v>
      </c>
      <c r="AC370" s="30">
        <f t="shared" si="143"/>
        <v>8.0700650007986732E-3</v>
      </c>
      <c r="AD370" s="32">
        <f t="shared" si="144"/>
        <v>0.99152660075259713</v>
      </c>
      <c r="AE370" s="130">
        <f t="shared" si="145"/>
        <v>0.97339675170475326</v>
      </c>
      <c r="AF370" s="141">
        <f t="shared" si="146"/>
        <v>255.8569630823952</v>
      </c>
      <c r="AG370" s="48">
        <f t="shared" si="161"/>
        <v>-255.8569630823952</v>
      </c>
      <c r="AH370" s="140">
        <f t="shared" si="162"/>
        <v>1.3894697680156143</v>
      </c>
      <c r="AI370" s="173">
        <f t="shared" si="163"/>
        <v>1.3894697680156142E-2</v>
      </c>
      <c r="AJ370" s="170">
        <f t="shared" si="164"/>
        <v>-1.3894697680156142E-2</v>
      </c>
      <c r="AK370" s="137">
        <f t="shared" si="147"/>
        <v>443.87368615768969</v>
      </c>
      <c r="AL370" s="8">
        <f t="shared" si="148"/>
        <v>2.4105228964792533E-2</v>
      </c>
    </row>
    <row r="371" spans="1:38" x14ac:dyDescent="0.2">
      <c r="A371" s="13" t="s">
        <v>29</v>
      </c>
      <c r="B371" s="270">
        <v>0.87500000000034095</v>
      </c>
      <c r="C371" s="271"/>
      <c r="D371" s="272"/>
      <c r="E371" s="249">
        <v>112.5</v>
      </c>
      <c r="F371" s="250"/>
      <c r="G371" s="251"/>
      <c r="H371" s="39">
        <v>17666</v>
      </c>
      <c r="I371" s="44">
        <v>17317.659</v>
      </c>
      <c r="J371" s="45">
        <v>8.0060000000000006E-2</v>
      </c>
      <c r="K371" s="41">
        <f t="shared" si="149"/>
        <v>17317.73906</v>
      </c>
      <c r="L371" s="116">
        <v>17529.557359999999</v>
      </c>
      <c r="M371" s="29">
        <f t="shared" si="138"/>
        <v>348.26094000000012</v>
      </c>
      <c r="N371" s="81">
        <f t="shared" si="139"/>
        <v>1.9713627306690826E-2</v>
      </c>
      <c r="O371" s="107">
        <f t="shared" si="150"/>
        <v>31</v>
      </c>
      <c r="P371" s="197">
        <f t="shared" si="151"/>
        <v>0.17630629604505621</v>
      </c>
      <c r="Q371" s="98">
        <f t="shared" si="152"/>
        <v>55.537793731527707</v>
      </c>
      <c r="R371" s="197">
        <f t="shared" si="153"/>
        <v>0.31586008720387065</v>
      </c>
      <c r="S371" s="208">
        <f t="shared" si="154"/>
        <v>86.537793731527699</v>
      </c>
      <c r="T371" s="213">
        <f t="shared" si="140"/>
        <v>17373.276853731528</v>
      </c>
      <c r="U371" s="84">
        <f t="shared" si="155"/>
        <v>9.1769999999999996</v>
      </c>
      <c r="V371" s="199">
        <f t="shared" si="156"/>
        <v>5.2192350929209055E-2</v>
      </c>
      <c r="W371" s="86">
        <f t="shared" si="157"/>
        <v>80.115569082502205</v>
      </c>
      <c r="X371" s="199">
        <f t="shared" si="158"/>
        <v>0.45564126582186404</v>
      </c>
      <c r="Y371" s="216">
        <f t="shared" si="159"/>
        <v>89.292569082502212</v>
      </c>
      <c r="Z371" s="98">
        <f t="shared" si="160"/>
        <v>175.83036281402991</v>
      </c>
      <c r="AA371" s="83">
        <f t="shared" si="141"/>
        <v>9.9530376324029161E-3</v>
      </c>
      <c r="AB371" s="51">
        <f t="shared" si="142"/>
        <v>172.43057718597021</v>
      </c>
      <c r="AC371" s="30">
        <f t="shared" si="143"/>
        <v>9.7605896742879086E-3</v>
      </c>
      <c r="AD371" s="32">
        <f t="shared" si="144"/>
        <v>0.99152660075259713</v>
      </c>
      <c r="AE371" s="130">
        <f t="shared" si="145"/>
        <v>0.97197552141189969</v>
      </c>
      <c r="AF371" s="141">
        <f t="shared" si="146"/>
        <v>245.28790371150617</v>
      </c>
      <c r="AG371" s="48">
        <f t="shared" si="161"/>
        <v>-245.28790371150617</v>
      </c>
      <c r="AH371" s="140">
        <f t="shared" si="162"/>
        <v>1.388474491744063</v>
      </c>
      <c r="AI371" s="173">
        <f t="shared" si="163"/>
        <v>1.388474491744063E-2</v>
      </c>
      <c r="AJ371" s="170">
        <f t="shared" si="164"/>
        <v>-1.388474491744063E-2</v>
      </c>
      <c r="AK371" s="137">
        <f t="shared" si="147"/>
        <v>421.11826652553611</v>
      </c>
      <c r="AL371" s="8">
        <f t="shared" si="148"/>
        <v>2.3837782549843547E-2</v>
      </c>
    </row>
    <row r="372" spans="1:38" x14ac:dyDescent="0.2">
      <c r="A372" s="13" t="s">
        <v>29</v>
      </c>
      <c r="B372" s="270">
        <v>0.91666666666628804</v>
      </c>
      <c r="C372" s="271"/>
      <c r="D372" s="272"/>
      <c r="E372" s="249">
        <v>112.5</v>
      </c>
      <c r="F372" s="250"/>
      <c r="G372" s="251"/>
      <c r="H372" s="39">
        <v>17644</v>
      </c>
      <c r="I372" s="44">
        <v>17307.62</v>
      </c>
      <c r="J372" s="45">
        <v>8.4370000000000001E-2</v>
      </c>
      <c r="K372" s="41">
        <f t="shared" si="149"/>
        <v>17307.704369999999</v>
      </c>
      <c r="L372" s="116">
        <v>17365.079160000001</v>
      </c>
      <c r="M372" s="29">
        <f t="shared" si="138"/>
        <v>336.29563000000053</v>
      </c>
      <c r="N372" s="81">
        <f t="shared" si="139"/>
        <v>1.9060056109725717E-2</v>
      </c>
      <c r="O372" s="107">
        <f t="shared" si="150"/>
        <v>31</v>
      </c>
      <c r="P372" s="197">
        <f t="shared" si="151"/>
        <v>0.17646432219966332</v>
      </c>
      <c r="Q372" s="98">
        <f t="shared" si="152"/>
        <v>55.473450103577228</v>
      </c>
      <c r="R372" s="197">
        <f t="shared" si="153"/>
        <v>0.31577692814853547</v>
      </c>
      <c r="S372" s="208">
        <f t="shared" si="154"/>
        <v>86.473450103577221</v>
      </c>
      <c r="T372" s="213">
        <f t="shared" si="140"/>
        <v>17363.177820103578</v>
      </c>
      <c r="U372" s="84">
        <f t="shared" si="155"/>
        <v>9.1769999999999996</v>
      </c>
      <c r="V372" s="199">
        <f t="shared" si="156"/>
        <v>5.2239131768590658E-2</v>
      </c>
      <c r="W372" s="86">
        <f t="shared" si="157"/>
        <v>80.022454274932585</v>
      </c>
      <c r="X372" s="199">
        <f t="shared" si="158"/>
        <v>0.45551961788321066</v>
      </c>
      <c r="Y372" s="216">
        <f t="shared" si="159"/>
        <v>89.199454274932577</v>
      </c>
      <c r="Z372" s="98">
        <f t="shared" si="160"/>
        <v>175.6729043785098</v>
      </c>
      <c r="AA372" s="83">
        <f t="shared" si="141"/>
        <v>9.9565237122256744E-3</v>
      </c>
      <c r="AB372" s="51">
        <f t="shared" si="142"/>
        <v>160.62272562149073</v>
      </c>
      <c r="AC372" s="30">
        <f t="shared" si="143"/>
        <v>9.1035323975000408E-3</v>
      </c>
      <c r="AD372" s="32">
        <f t="shared" si="144"/>
        <v>0.99152660075259713</v>
      </c>
      <c r="AE372" s="130">
        <f t="shared" si="145"/>
        <v>0.97262330683051823</v>
      </c>
      <c r="AF372" s="141">
        <f t="shared" si="146"/>
        <v>245.06246316746743</v>
      </c>
      <c r="AG372" s="48">
        <f t="shared" si="161"/>
        <v>-245.06246316746743</v>
      </c>
      <c r="AH372" s="140">
        <f t="shared" si="162"/>
        <v>1.3889280388090424</v>
      </c>
      <c r="AI372" s="173">
        <f t="shared" si="163"/>
        <v>1.3889280388090423E-2</v>
      </c>
      <c r="AJ372" s="170">
        <f t="shared" si="164"/>
        <v>-1.3889280388090423E-2</v>
      </c>
      <c r="AK372" s="137">
        <f t="shared" si="147"/>
        <v>420.73536754597723</v>
      </c>
      <c r="AL372" s="8">
        <f t="shared" si="148"/>
        <v>2.3845804100316097E-2</v>
      </c>
    </row>
    <row r="373" spans="1:38" x14ac:dyDescent="0.2">
      <c r="A373" s="13" t="s">
        <v>29</v>
      </c>
      <c r="B373" s="270">
        <v>0.95833333333331405</v>
      </c>
      <c r="C373" s="271"/>
      <c r="D373" s="272"/>
      <c r="E373" s="249">
        <v>112.5</v>
      </c>
      <c r="F373" s="250"/>
      <c r="G373" s="251"/>
      <c r="H373" s="39">
        <v>17204</v>
      </c>
      <c r="I373" s="44">
        <v>16863.919999999998</v>
      </c>
      <c r="J373" s="45">
        <v>8.2860000000000003E-2</v>
      </c>
      <c r="K373" s="41">
        <f t="shared" si="149"/>
        <v>16864.002859999997</v>
      </c>
      <c r="L373" s="116">
        <v>17071.92714</v>
      </c>
      <c r="M373" s="29">
        <f t="shared" si="138"/>
        <v>339.99714000000313</v>
      </c>
      <c r="N373" s="81">
        <f t="shared" si="139"/>
        <v>1.9762679609393347E-2</v>
      </c>
      <c r="O373" s="107">
        <f t="shared" si="150"/>
        <v>31</v>
      </c>
      <c r="P373" s="197">
        <f t="shared" si="151"/>
        <v>0.18364673874855866</v>
      </c>
      <c r="Q373" s="98">
        <f t="shared" si="152"/>
        <v>52.665665270757032</v>
      </c>
      <c r="R373" s="197">
        <f t="shared" si="153"/>
        <v>0.31199605390315344</v>
      </c>
      <c r="S373" s="208">
        <f t="shared" si="154"/>
        <v>83.665665270757032</v>
      </c>
      <c r="T373" s="213">
        <f t="shared" si="140"/>
        <v>16916.668525270754</v>
      </c>
      <c r="U373" s="84">
        <f t="shared" si="155"/>
        <v>9.1769999999999996</v>
      </c>
      <c r="V373" s="199">
        <f t="shared" si="156"/>
        <v>5.436535875792009E-2</v>
      </c>
      <c r="W373" s="86">
        <f t="shared" si="157"/>
        <v>75.95967889961176</v>
      </c>
      <c r="X373" s="199">
        <f t="shared" si="158"/>
        <v>0.44999184859036795</v>
      </c>
      <c r="Y373" s="216">
        <f t="shared" si="159"/>
        <v>85.136678899611752</v>
      </c>
      <c r="Z373" s="98">
        <f t="shared" si="160"/>
        <v>168.80234417036877</v>
      </c>
      <c r="AA373" s="83">
        <f t="shared" si="141"/>
        <v>9.8118079615420115E-3</v>
      </c>
      <c r="AB373" s="51">
        <f t="shared" si="142"/>
        <v>171.19479582963436</v>
      </c>
      <c r="AC373" s="30">
        <f t="shared" si="143"/>
        <v>9.9508716478513351E-3</v>
      </c>
      <c r="AD373" s="32">
        <f t="shared" si="144"/>
        <v>0.99152660075259713</v>
      </c>
      <c r="AE373" s="130">
        <f t="shared" si="145"/>
        <v>0.9719266027065645</v>
      </c>
      <c r="AF373" s="141">
        <f t="shared" si="146"/>
        <v>238.86726019048572</v>
      </c>
      <c r="AG373" s="48">
        <f t="shared" si="161"/>
        <v>-238.86726019048572</v>
      </c>
      <c r="AH373" s="140">
        <f t="shared" si="162"/>
        <v>1.3884402475615305</v>
      </c>
      <c r="AI373" s="173">
        <f t="shared" si="163"/>
        <v>1.3884402475615305E-2</v>
      </c>
      <c r="AJ373" s="170">
        <f t="shared" si="164"/>
        <v>-1.3884402475615305E-2</v>
      </c>
      <c r="AK373" s="137">
        <f t="shared" si="147"/>
        <v>407.66960436085446</v>
      </c>
      <c r="AL373" s="8">
        <f t="shared" si="148"/>
        <v>2.3696210437157316E-2</v>
      </c>
    </row>
    <row r="374" spans="1:38" x14ac:dyDescent="0.2">
      <c r="A374" s="13" t="s">
        <v>30</v>
      </c>
      <c r="B374" s="270">
        <v>3.4106051316484799E-13</v>
      </c>
      <c r="C374" s="271"/>
      <c r="D374" s="272"/>
      <c r="E374" s="249">
        <v>112.5</v>
      </c>
      <c r="F374" s="250"/>
      <c r="G374" s="251"/>
      <c r="H374" s="39">
        <v>16588</v>
      </c>
      <c r="I374" s="44">
        <v>16284.668</v>
      </c>
      <c r="J374" s="45">
        <v>8.3699999999999997E-2</v>
      </c>
      <c r="K374" s="41">
        <f t="shared" si="149"/>
        <v>16284.751699999999</v>
      </c>
      <c r="L374" s="116">
        <v>16939.281999999999</v>
      </c>
      <c r="M374" s="29">
        <f t="shared" si="138"/>
        <v>303.24830000000111</v>
      </c>
      <c r="N374" s="81">
        <f t="shared" si="139"/>
        <v>1.8281185194116294E-2</v>
      </c>
      <c r="O374" s="107">
        <f t="shared" si="150"/>
        <v>31</v>
      </c>
      <c r="P374" s="197">
        <f t="shared" si="151"/>
        <v>0.19362558846905828</v>
      </c>
      <c r="Q374" s="98">
        <f t="shared" si="152"/>
        <v>49.109840357528284</v>
      </c>
      <c r="R374" s="197">
        <f t="shared" si="153"/>
        <v>0.30673941093057816</v>
      </c>
      <c r="S374" s="208">
        <f t="shared" si="154"/>
        <v>80.109840357528284</v>
      </c>
      <c r="T374" s="213">
        <f t="shared" si="140"/>
        <v>16333.861540357528</v>
      </c>
      <c r="U374" s="84">
        <f t="shared" si="155"/>
        <v>9.1769999999999996</v>
      </c>
      <c r="V374" s="199">
        <f t="shared" si="156"/>
        <v>5.731942017356606E-2</v>
      </c>
      <c r="W374" s="86">
        <f t="shared" si="157"/>
        <v>70.815965501490979</v>
      </c>
      <c r="X374" s="199">
        <f t="shared" si="158"/>
        <v>0.44231558042679747</v>
      </c>
      <c r="Y374" s="216">
        <f t="shared" si="159"/>
        <v>79.992965501490971</v>
      </c>
      <c r="Z374" s="98">
        <f t="shared" si="160"/>
        <v>160.10280585901927</v>
      </c>
      <c r="AA374" s="83">
        <f t="shared" si="141"/>
        <v>9.6517244911393345E-3</v>
      </c>
      <c r="AB374" s="51">
        <f t="shared" si="142"/>
        <v>143.14549414098184</v>
      </c>
      <c r="AC374" s="30">
        <f t="shared" si="143"/>
        <v>8.6294607029769616E-3</v>
      </c>
      <c r="AD374" s="32">
        <f t="shared" si="144"/>
        <v>0.99152660075259713</v>
      </c>
      <c r="AE374" s="130">
        <f t="shared" si="145"/>
        <v>0.97339531627830922</v>
      </c>
      <c r="AF374" s="141">
        <f t="shared" si="146"/>
        <v>230.48507831092104</v>
      </c>
      <c r="AG374" s="48">
        <f t="shared" si="161"/>
        <v>-230.48507831092104</v>
      </c>
      <c r="AH374" s="140">
        <f t="shared" si="162"/>
        <v>1.3894687624241684</v>
      </c>
      <c r="AI374" s="173">
        <f t="shared" si="163"/>
        <v>1.3894687624241684E-2</v>
      </c>
      <c r="AJ374" s="170">
        <f t="shared" si="164"/>
        <v>-1.3894687624241684E-2</v>
      </c>
      <c r="AK374" s="137">
        <f t="shared" si="147"/>
        <v>390.58788416994031</v>
      </c>
      <c r="AL374" s="8">
        <f t="shared" si="148"/>
        <v>2.3546412115381016E-2</v>
      </c>
    </row>
    <row r="375" spans="1:38" x14ac:dyDescent="0.2">
      <c r="A375" s="13" t="s">
        <v>30</v>
      </c>
      <c r="B375" s="270">
        <v>4.1666666666287697E-2</v>
      </c>
      <c r="C375" s="271"/>
      <c r="D375" s="272"/>
      <c r="E375" s="249">
        <v>112.5</v>
      </c>
      <c r="F375" s="250"/>
      <c r="G375" s="251"/>
      <c r="H375" s="39">
        <v>16302</v>
      </c>
      <c r="I375" s="44">
        <v>15996.514999999999</v>
      </c>
      <c r="J375" s="45">
        <v>7.9200000000000007E-2</v>
      </c>
      <c r="K375" s="41">
        <f t="shared" si="149"/>
        <v>15996.5942</v>
      </c>
      <c r="L375" s="116">
        <v>16632.21686</v>
      </c>
      <c r="M375" s="29">
        <f t="shared" si="138"/>
        <v>305.40580000000045</v>
      </c>
      <c r="N375" s="81">
        <f t="shared" si="139"/>
        <v>1.8734253465832441E-2</v>
      </c>
      <c r="O375" s="107">
        <f t="shared" si="150"/>
        <v>31</v>
      </c>
      <c r="P375" s="197">
        <f t="shared" si="151"/>
        <v>0.19885953619371668</v>
      </c>
      <c r="Q375" s="98">
        <f t="shared" si="152"/>
        <v>47.387227036939549</v>
      </c>
      <c r="R375" s="197">
        <f t="shared" si="153"/>
        <v>0.30398070935716609</v>
      </c>
      <c r="S375" s="208">
        <f t="shared" si="154"/>
        <v>78.387227036939549</v>
      </c>
      <c r="T375" s="213">
        <f t="shared" si="140"/>
        <v>16043.981427036939</v>
      </c>
      <c r="U375" s="84">
        <f t="shared" si="155"/>
        <v>9.1769999999999996</v>
      </c>
      <c r="V375" s="199">
        <f t="shared" si="156"/>
        <v>5.8868837537088319E-2</v>
      </c>
      <c r="W375" s="86">
        <f t="shared" si="157"/>
        <v>68.324701366281275</v>
      </c>
      <c r="X375" s="199">
        <f t="shared" si="158"/>
        <v>0.43829091691202887</v>
      </c>
      <c r="Y375" s="216">
        <f t="shared" si="159"/>
        <v>77.501701366281281</v>
      </c>
      <c r="Z375" s="98">
        <f t="shared" si="160"/>
        <v>155.88892840322083</v>
      </c>
      <c r="AA375" s="83">
        <f t="shared" si="141"/>
        <v>9.562564618035875E-3</v>
      </c>
      <c r="AB375" s="51">
        <f t="shared" si="142"/>
        <v>149.51687159677962</v>
      </c>
      <c r="AC375" s="30">
        <f t="shared" si="143"/>
        <v>9.1716888477965663E-3</v>
      </c>
      <c r="AD375" s="32">
        <f t="shared" si="144"/>
        <v>0.99152660075259713</v>
      </c>
      <c r="AE375" s="130">
        <f t="shared" si="145"/>
        <v>0.97294627296269964</v>
      </c>
      <c r="AF375" s="141">
        <f t="shared" si="146"/>
        <v>226.45992112795022</v>
      </c>
      <c r="AG375" s="48">
        <f t="shared" si="161"/>
        <v>-226.45992112795022</v>
      </c>
      <c r="AH375" s="140">
        <f t="shared" si="162"/>
        <v>1.3891542211259369</v>
      </c>
      <c r="AI375" s="173">
        <f t="shared" si="163"/>
        <v>1.3891542211259369E-2</v>
      </c>
      <c r="AJ375" s="170">
        <f t="shared" si="164"/>
        <v>-1.3891542211259369E-2</v>
      </c>
      <c r="AK375" s="137">
        <f t="shared" si="147"/>
        <v>382.34884953117103</v>
      </c>
      <c r="AL375" s="8">
        <f t="shared" si="148"/>
        <v>2.3454106829295242E-2</v>
      </c>
    </row>
    <row r="376" spans="1:38" x14ac:dyDescent="0.2">
      <c r="A376" s="13" t="s">
        <v>30</v>
      </c>
      <c r="B376" s="270">
        <v>8.3333333333314399E-2</v>
      </c>
      <c r="C376" s="271"/>
      <c r="D376" s="272"/>
      <c r="E376" s="249">
        <v>112.5</v>
      </c>
      <c r="F376" s="250"/>
      <c r="G376" s="251"/>
      <c r="H376" s="39">
        <v>16500</v>
      </c>
      <c r="I376" s="44">
        <v>16169.694</v>
      </c>
      <c r="J376" s="45">
        <v>8.7400000000000005E-2</v>
      </c>
      <c r="K376" s="41">
        <f t="shared" si="149"/>
        <v>16169.7814</v>
      </c>
      <c r="L376" s="116">
        <v>16444.381939999999</v>
      </c>
      <c r="M376" s="29">
        <f t="shared" si="138"/>
        <v>330.21860000000015</v>
      </c>
      <c r="N376" s="81">
        <f t="shared" si="139"/>
        <v>2.0013248484848496E-2</v>
      </c>
      <c r="O376" s="107">
        <f t="shared" si="150"/>
        <v>31</v>
      </c>
      <c r="P376" s="197">
        <f t="shared" si="151"/>
        <v>0.19569166784164244</v>
      </c>
      <c r="Q376" s="98">
        <f t="shared" si="152"/>
        <v>48.418857504404798</v>
      </c>
      <c r="R376" s="197">
        <f t="shared" si="153"/>
        <v>0.30565054774270323</v>
      </c>
      <c r="S376" s="208">
        <f t="shared" si="154"/>
        <v>79.418857504404798</v>
      </c>
      <c r="T376" s="213">
        <f t="shared" si="140"/>
        <v>16218.200257504404</v>
      </c>
      <c r="U376" s="84">
        <f t="shared" si="155"/>
        <v>9.1769999999999996</v>
      </c>
      <c r="V376" s="199">
        <f t="shared" si="156"/>
        <v>5.7931046315572658E-2</v>
      </c>
      <c r="W376" s="86">
        <f t="shared" si="157"/>
        <v>69.8166101387542</v>
      </c>
      <c r="X376" s="199">
        <f t="shared" si="158"/>
        <v>0.44072673810008167</v>
      </c>
      <c r="Y376" s="216">
        <f t="shared" si="159"/>
        <v>78.993610138754207</v>
      </c>
      <c r="Z376" s="98">
        <f t="shared" si="160"/>
        <v>158.412467643159</v>
      </c>
      <c r="AA376" s="83">
        <f t="shared" si="141"/>
        <v>9.6007556147369097E-3</v>
      </c>
      <c r="AB376" s="51">
        <f t="shared" si="142"/>
        <v>171.80613235684115</v>
      </c>
      <c r="AC376" s="30">
        <f t="shared" si="143"/>
        <v>1.0412492870111584E-2</v>
      </c>
      <c r="AD376" s="32">
        <f t="shared" si="144"/>
        <v>0.99152660075259713</v>
      </c>
      <c r="AE376" s="130">
        <f t="shared" si="145"/>
        <v>0.9716776804260403</v>
      </c>
      <c r="AF376" s="141">
        <f t="shared" si="146"/>
        <v>229.06389165694162</v>
      </c>
      <c r="AG376" s="48">
        <f t="shared" si="161"/>
        <v>-229.06389165694162</v>
      </c>
      <c r="AH376" s="140">
        <f t="shared" si="162"/>
        <v>1.3882660100420705</v>
      </c>
      <c r="AI376" s="173">
        <f t="shared" si="163"/>
        <v>1.3882660100420705E-2</v>
      </c>
      <c r="AJ376" s="170">
        <f t="shared" si="164"/>
        <v>-1.3882660100420705E-2</v>
      </c>
      <c r="AK376" s="137">
        <f t="shared" si="147"/>
        <v>387.47635930010063</v>
      </c>
      <c r="AL376" s="8">
        <f t="shared" si="148"/>
        <v>2.3483415715157614E-2</v>
      </c>
    </row>
    <row r="377" spans="1:38" x14ac:dyDescent="0.2">
      <c r="A377" s="13" t="s">
        <v>30</v>
      </c>
      <c r="B377" s="270">
        <v>0.12500000000034101</v>
      </c>
      <c r="C377" s="271"/>
      <c r="D377" s="272"/>
      <c r="E377" s="249">
        <v>112.5</v>
      </c>
      <c r="F377" s="250"/>
      <c r="G377" s="251"/>
      <c r="H377" s="39">
        <v>16654</v>
      </c>
      <c r="I377" s="44">
        <v>16338.538</v>
      </c>
      <c r="J377" s="45">
        <v>9.3740000000000004E-2</v>
      </c>
      <c r="K377" s="41">
        <f t="shared" si="149"/>
        <v>16338.631740000001</v>
      </c>
      <c r="L377" s="116">
        <v>16193.245580000001</v>
      </c>
      <c r="M377" s="29">
        <f t="shared" si="138"/>
        <v>315.36825999999928</v>
      </c>
      <c r="N377" s="81">
        <f t="shared" si="139"/>
        <v>1.8936487330371038E-2</v>
      </c>
      <c r="O377" s="107">
        <f t="shared" si="150"/>
        <v>31</v>
      </c>
      <c r="P377" s="197">
        <f t="shared" si="151"/>
        <v>0.19266731257810391</v>
      </c>
      <c r="Q377" s="98">
        <f t="shared" si="152"/>
        <v>49.435349469506562</v>
      </c>
      <c r="R377" s="197">
        <f t="shared" si="153"/>
        <v>0.30724438479513627</v>
      </c>
      <c r="S377" s="208">
        <f t="shared" si="154"/>
        <v>80.435349469506562</v>
      </c>
      <c r="T377" s="213">
        <f t="shared" si="140"/>
        <v>16388.067089469507</v>
      </c>
      <c r="U377" s="84">
        <f t="shared" si="155"/>
        <v>9.1769999999999996</v>
      </c>
      <c r="V377" s="199">
        <f t="shared" si="156"/>
        <v>5.7035739597718051E-2</v>
      </c>
      <c r="W377" s="86">
        <f t="shared" si="157"/>
        <v>71.286765098425903</v>
      </c>
      <c r="X377" s="199">
        <f t="shared" si="158"/>
        <v>0.44305256302904167</v>
      </c>
      <c r="Y377" s="216">
        <f t="shared" si="159"/>
        <v>80.46376509842591</v>
      </c>
      <c r="Z377" s="98">
        <f t="shared" si="160"/>
        <v>160.89911456793249</v>
      </c>
      <c r="AA377" s="83">
        <f t="shared" si="141"/>
        <v>9.6612894540610353E-3</v>
      </c>
      <c r="AB377" s="51">
        <f t="shared" si="142"/>
        <v>154.4691454320668</v>
      </c>
      <c r="AC377" s="30">
        <f t="shared" si="143"/>
        <v>9.2751978763100026E-3</v>
      </c>
      <c r="AD377" s="32">
        <f t="shared" si="144"/>
        <v>0.99152660075259713</v>
      </c>
      <c r="AE377" s="130">
        <f t="shared" si="145"/>
        <v>0.97274498885595873</v>
      </c>
      <c r="AF377" s="141">
        <f t="shared" si="146"/>
        <v>231.32626693489104</v>
      </c>
      <c r="AG377" s="48">
        <f t="shared" si="161"/>
        <v>-231.32626693489104</v>
      </c>
      <c r="AH377" s="140">
        <f t="shared" si="162"/>
        <v>1.3890132516806235</v>
      </c>
      <c r="AI377" s="173">
        <f t="shared" si="163"/>
        <v>1.3890132516806234E-2</v>
      </c>
      <c r="AJ377" s="170">
        <f t="shared" si="164"/>
        <v>-1.3890132516806234E-2</v>
      </c>
      <c r="AK377" s="137">
        <f t="shared" si="147"/>
        <v>392.22538150282355</v>
      </c>
      <c r="AL377" s="8">
        <f t="shared" si="148"/>
        <v>2.3551421970867271E-2</v>
      </c>
    </row>
    <row r="378" spans="1:38" x14ac:dyDescent="0.2">
      <c r="A378" s="13" t="s">
        <v>30</v>
      </c>
      <c r="B378" s="270">
        <v>0.16666666666628799</v>
      </c>
      <c r="C378" s="271"/>
      <c r="D378" s="272"/>
      <c r="E378" s="249">
        <v>112.5</v>
      </c>
      <c r="F378" s="250"/>
      <c r="G378" s="251"/>
      <c r="H378" s="39">
        <v>16654</v>
      </c>
      <c r="I378" s="44">
        <v>16313.896000000001</v>
      </c>
      <c r="J378" s="45">
        <v>9.6740000000000007E-2</v>
      </c>
      <c r="K378" s="41">
        <f t="shared" si="149"/>
        <v>16313.992740000002</v>
      </c>
      <c r="L378" s="116">
        <v>16224.5746</v>
      </c>
      <c r="M378" s="29">
        <f t="shared" si="138"/>
        <v>340.0072599999985</v>
      </c>
      <c r="N378" s="81">
        <f t="shared" si="139"/>
        <v>2.0415951723309626E-2</v>
      </c>
      <c r="O378" s="107">
        <f t="shared" si="150"/>
        <v>31</v>
      </c>
      <c r="P378" s="197">
        <f t="shared" si="151"/>
        <v>0.19310474108536066</v>
      </c>
      <c r="Q378" s="98">
        <f t="shared" si="152"/>
        <v>49.286362800143088</v>
      </c>
      <c r="R378" s="197">
        <f t="shared" si="153"/>
        <v>0.30701388153421882</v>
      </c>
      <c r="S378" s="208">
        <f t="shared" si="154"/>
        <v>80.286362800143081</v>
      </c>
      <c r="T378" s="213">
        <f t="shared" si="140"/>
        <v>16363.279102800145</v>
      </c>
      <c r="U378" s="84">
        <f t="shared" si="155"/>
        <v>9.1769999999999996</v>
      </c>
      <c r="V378" s="199">
        <f t="shared" si="156"/>
        <v>5.7165232546463059E-2</v>
      </c>
      <c r="W378" s="86">
        <f t="shared" si="157"/>
        <v>71.071276721196554</v>
      </c>
      <c r="X378" s="199">
        <f t="shared" si="158"/>
        <v>0.44271614483395749</v>
      </c>
      <c r="Y378" s="216">
        <f t="shared" si="159"/>
        <v>80.248276721196561</v>
      </c>
      <c r="Z378" s="98">
        <f t="shared" si="160"/>
        <v>160.53463952133964</v>
      </c>
      <c r="AA378" s="83">
        <f t="shared" si="141"/>
        <v>9.6394043185624861E-3</v>
      </c>
      <c r="AB378" s="51">
        <f t="shared" si="142"/>
        <v>179.47262047865885</v>
      </c>
      <c r="AC378" s="30">
        <f t="shared" si="143"/>
        <v>1.0776547404747139E-2</v>
      </c>
      <c r="AD378" s="32">
        <f t="shared" si="144"/>
        <v>0.99152660075259713</v>
      </c>
      <c r="AE378" s="130">
        <f t="shared" si="145"/>
        <v>0.97127788194496167</v>
      </c>
      <c r="AF378" s="141">
        <f t="shared" si="146"/>
        <v>231.15522370168782</v>
      </c>
      <c r="AG378" s="48">
        <f t="shared" si="161"/>
        <v>-231.15522370168782</v>
      </c>
      <c r="AH378" s="140">
        <f t="shared" si="162"/>
        <v>1.3879862117310426</v>
      </c>
      <c r="AI378" s="173">
        <f t="shared" si="163"/>
        <v>1.3879862117310427E-2</v>
      </c>
      <c r="AJ378" s="170">
        <f t="shared" si="164"/>
        <v>-1.3879862117310427E-2</v>
      </c>
      <c r="AK378" s="137">
        <f t="shared" si="147"/>
        <v>391.68986322302749</v>
      </c>
      <c r="AL378" s="8">
        <f t="shared" si="148"/>
        <v>2.3519266435872911E-2</v>
      </c>
    </row>
    <row r="379" spans="1:38" x14ac:dyDescent="0.2">
      <c r="A379" s="13" t="s">
        <v>30</v>
      </c>
      <c r="B379" s="270">
        <v>0.208333333333314</v>
      </c>
      <c r="C379" s="271"/>
      <c r="D379" s="272"/>
      <c r="E379" s="249">
        <v>112.5</v>
      </c>
      <c r="F379" s="250"/>
      <c r="G379" s="251"/>
      <c r="H379" s="39">
        <v>16368</v>
      </c>
      <c r="I379" s="44">
        <v>16047.284</v>
      </c>
      <c r="J379" s="45">
        <v>9.9580000000000002E-2</v>
      </c>
      <c r="K379" s="41">
        <f t="shared" si="149"/>
        <v>16047.38358</v>
      </c>
      <c r="L379" s="116">
        <v>16338.375259999999</v>
      </c>
      <c r="M379" s="29">
        <f t="shared" si="138"/>
        <v>320.61642000000029</v>
      </c>
      <c r="N379" s="81">
        <f t="shared" si="139"/>
        <v>1.9588002199413507E-2</v>
      </c>
      <c r="O379" s="107">
        <f t="shared" si="150"/>
        <v>31</v>
      </c>
      <c r="P379" s="197">
        <f t="shared" si="151"/>
        <v>0.19792351669376451</v>
      </c>
      <c r="Q379" s="98">
        <f t="shared" si="152"/>
        <v>47.68861477104695</v>
      </c>
      <c r="R379" s="197">
        <f t="shared" si="153"/>
        <v>0.30447414005612311</v>
      </c>
      <c r="S379" s="208">
        <f t="shared" si="154"/>
        <v>78.688614771046957</v>
      </c>
      <c r="T379" s="213">
        <f t="shared" si="140"/>
        <v>16095.072194771046</v>
      </c>
      <c r="U379" s="84">
        <f t="shared" si="155"/>
        <v>9.1769999999999996</v>
      </c>
      <c r="V379" s="199">
        <f t="shared" si="156"/>
        <v>5.8591745570925058E-2</v>
      </c>
      <c r="W379" s="86">
        <f t="shared" si="157"/>
        <v>68.760543241113311</v>
      </c>
      <c r="X379" s="199">
        <f t="shared" si="158"/>
        <v>0.43901059767918732</v>
      </c>
      <c r="Y379" s="216">
        <f t="shared" si="159"/>
        <v>77.937543241113303</v>
      </c>
      <c r="Z379" s="98">
        <f t="shared" si="160"/>
        <v>156.62615801216026</v>
      </c>
      <c r="AA379" s="83">
        <f t="shared" si="141"/>
        <v>9.5690467993744047E-3</v>
      </c>
      <c r="AB379" s="51">
        <f t="shared" si="142"/>
        <v>163.99026198784003</v>
      </c>
      <c r="AC379" s="30">
        <f t="shared" si="143"/>
        <v>1.0018955400039102E-2</v>
      </c>
      <c r="AD379" s="32">
        <f t="shared" si="144"/>
        <v>0.99152660075259713</v>
      </c>
      <c r="AE379" s="130">
        <f t="shared" si="145"/>
        <v>0.97209854324483991</v>
      </c>
      <c r="AF379" s="141">
        <f t="shared" si="146"/>
        <v>227.27960124215392</v>
      </c>
      <c r="AG379" s="48">
        <f t="shared" si="161"/>
        <v>-227.27960124215392</v>
      </c>
      <c r="AH379" s="140">
        <f t="shared" si="162"/>
        <v>1.388560613649523</v>
      </c>
      <c r="AI379" s="173">
        <f t="shared" si="163"/>
        <v>1.388560613649523E-2</v>
      </c>
      <c r="AJ379" s="170">
        <f t="shared" si="164"/>
        <v>-1.388560613649523E-2</v>
      </c>
      <c r="AK379" s="137">
        <f t="shared" si="147"/>
        <v>383.90575925431415</v>
      </c>
      <c r="AL379" s="8">
        <f t="shared" si="148"/>
        <v>2.3454652935869631E-2</v>
      </c>
    </row>
    <row r="380" spans="1:38" x14ac:dyDescent="0.2">
      <c r="A380" s="13" t="s">
        <v>30</v>
      </c>
      <c r="B380" s="270">
        <v>0.25000000000034101</v>
      </c>
      <c r="C380" s="271"/>
      <c r="D380" s="272"/>
      <c r="E380" s="249">
        <v>112.5</v>
      </c>
      <c r="F380" s="250"/>
      <c r="G380" s="251"/>
      <c r="H380" s="39">
        <v>15664</v>
      </c>
      <c r="I380" s="44">
        <v>15370.475</v>
      </c>
      <c r="J380" s="45">
        <v>0.10041</v>
      </c>
      <c r="K380" s="41">
        <f t="shared" si="149"/>
        <v>15370.575409999999</v>
      </c>
      <c r="L380" s="116">
        <v>16345.638800000001</v>
      </c>
      <c r="M380" s="29">
        <f t="shared" si="138"/>
        <v>293.42459000000053</v>
      </c>
      <c r="N380" s="81">
        <f t="shared" si="139"/>
        <v>1.8732417645556724E-2</v>
      </c>
      <c r="O380" s="107">
        <f t="shared" si="150"/>
        <v>31</v>
      </c>
      <c r="P380" s="197">
        <f t="shared" si="151"/>
        <v>0.21089166705440943</v>
      </c>
      <c r="Q380" s="98">
        <f t="shared" si="152"/>
        <v>43.750849710091963</v>
      </c>
      <c r="R380" s="197">
        <f t="shared" si="153"/>
        <v>0.29763514936800706</v>
      </c>
      <c r="S380" s="208">
        <f t="shared" si="154"/>
        <v>74.750849710091956</v>
      </c>
      <c r="T380" s="213">
        <f t="shared" si="140"/>
        <v>15414.326259710091</v>
      </c>
      <c r="U380" s="84">
        <f t="shared" si="155"/>
        <v>9.1769999999999996</v>
      </c>
      <c r="V380" s="199">
        <f t="shared" si="156"/>
        <v>6.2430736405106942E-2</v>
      </c>
      <c r="W380" s="86">
        <f t="shared" si="157"/>
        <v>63.067052615764716</v>
      </c>
      <c r="X380" s="199">
        <f t="shared" si="158"/>
        <v>0.42904244717247653</v>
      </c>
      <c r="Y380" s="216">
        <f t="shared" si="159"/>
        <v>72.244052615764716</v>
      </c>
      <c r="Z380" s="98">
        <f t="shared" si="160"/>
        <v>146.99490232585669</v>
      </c>
      <c r="AA380" s="83">
        <f t="shared" si="141"/>
        <v>9.3842506592094407E-3</v>
      </c>
      <c r="AB380" s="51">
        <f t="shared" si="142"/>
        <v>146.42968767414385</v>
      </c>
      <c r="AC380" s="30">
        <f t="shared" si="143"/>
        <v>9.3481669863472831E-3</v>
      </c>
      <c r="AD380" s="32">
        <f t="shared" si="144"/>
        <v>0.99152660075259713</v>
      </c>
      <c r="AE380" s="130">
        <f t="shared" si="145"/>
        <v>0.97294655443710265</v>
      </c>
      <c r="AF380" s="141">
        <f t="shared" si="146"/>
        <v>217.59714807735998</v>
      </c>
      <c r="AG380" s="48">
        <f t="shared" si="161"/>
        <v>-217.59714807735998</v>
      </c>
      <c r="AH380" s="140">
        <f t="shared" si="162"/>
        <v>1.3891544182671089</v>
      </c>
      <c r="AI380" s="173">
        <f t="shared" si="163"/>
        <v>1.3891544182671089E-2</v>
      </c>
      <c r="AJ380" s="170">
        <f t="shared" si="164"/>
        <v>-1.3891544182671089E-2</v>
      </c>
      <c r="AK380" s="137">
        <f t="shared" si="147"/>
        <v>364.59205040321666</v>
      </c>
      <c r="AL380" s="8">
        <f t="shared" si="148"/>
        <v>2.3275794841880533E-2</v>
      </c>
    </row>
    <row r="381" spans="1:38" x14ac:dyDescent="0.2">
      <c r="A381" s="13" t="s">
        <v>30</v>
      </c>
      <c r="B381" s="270">
        <v>0.29166666666628799</v>
      </c>
      <c r="C381" s="271"/>
      <c r="D381" s="272"/>
      <c r="E381" s="249">
        <v>112.5</v>
      </c>
      <c r="F381" s="250"/>
      <c r="G381" s="251"/>
      <c r="H381" s="39">
        <v>16038</v>
      </c>
      <c r="I381" s="44">
        <v>15726.95</v>
      </c>
      <c r="J381" s="45">
        <v>0.10077</v>
      </c>
      <c r="K381" s="41">
        <f t="shared" si="149"/>
        <v>15727.05077</v>
      </c>
      <c r="L381" s="116">
        <v>16458.165800000002</v>
      </c>
      <c r="M381" s="29">
        <f t="shared" si="138"/>
        <v>310.94923000000017</v>
      </c>
      <c r="N381" s="81">
        <f t="shared" si="139"/>
        <v>1.9388279710687129E-2</v>
      </c>
      <c r="O381" s="107">
        <f t="shared" si="150"/>
        <v>31</v>
      </c>
      <c r="P381" s="197">
        <f t="shared" si="151"/>
        <v>0.20392629873675877</v>
      </c>
      <c r="Q381" s="98">
        <f t="shared" si="152"/>
        <v>45.803727022621764</v>
      </c>
      <c r="R381" s="197">
        <f t="shared" si="153"/>
        <v>0.30130917806684243</v>
      </c>
      <c r="S381" s="208">
        <f t="shared" si="154"/>
        <v>76.803727022621757</v>
      </c>
      <c r="T381" s="213">
        <f t="shared" si="140"/>
        <v>15772.854497022621</v>
      </c>
      <c r="U381" s="84">
        <f t="shared" si="155"/>
        <v>9.1769999999999996</v>
      </c>
      <c r="V381" s="199">
        <f t="shared" si="156"/>
        <v>6.0368762693781775E-2</v>
      </c>
      <c r="W381" s="86">
        <f t="shared" si="157"/>
        <v>66.034977631621018</v>
      </c>
      <c r="X381" s="199">
        <f t="shared" si="158"/>
        <v>0.43439576050261713</v>
      </c>
      <c r="Y381" s="216">
        <f t="shared" si="159"/>
        <v>75.211977631621011</v>
      </c>
      <c r="Z381" s="98">
        <f t="shared" si="160"/>
        <v>152.01570465424277</v>
      </c>
      <c r="AA381" s="83">
        <f t="shared" si="141"/>
        <v>9.478470174226386E-3</v>
      </c>
      <c r="AB381" s="51">
        <f t="shared" si="142"/>
        <v>158.9335253457574</v>
      </c>
      <c r="AC381" s="30">
        <f t="shared" si="143"/>
        <v>9.9098095364607442E-3</v>
      </c>
      <c r="AD381" s="32">
        <f t="shared" si="144"/>
        <v>0.99152660075259713</v>
      </c>
      <c r="AE381" s="130">
        <f t="shared" si="145"/>
        <v>0.97229637571430716</v>
      </c>
      <c r="AF381" s="141">
        <f t="shared" si="146"/>
        <v>222.71956465416221</v>
      </c>
      <c r="AG381" s="48">
        <f t="shared" si="161"/>
        <v>-222.71956465416221</v>
      </c>
      <c r="AH381" s="140">
        <f t="shared" si="162"/>
        <v>1.3886991186816449</v>
      </c>
      <c r="AI381" s="173">
        <f t="shared" si="163"/>
        <v>1.3886991186816449E-2</v>
      </c>
      <c r="AJ381" s="170">
        <f t="shared" si="164"/>
        <v>-1.3886991186816449E-2</v>
      </c>
      <c r="AK381" s="137">
        <f t="shared" si="147"/>
        <v>374.73526930840501</v>
      </c>
      <c r="AL381" s="8">
        <f t="shared" si="148"/>
        <v>2.3365461361042835E-2</v>
      </c>
    </row>
    <row r="382" spans="1:38" x14ac:dyDescent="0.2">
      <c r="A382" s="13" t="s">
        <v>30</v>
      </c>
      <c r="B382" s="270">
        <v>0.333333333333314</v>
      </c>
      <c r="C382" s="271"/>
      <c r="D382" s="272"/>
      <c r="E382" s="249">
        <v>112.5</v>
      </c>
      <c r="F382" s="250"/>
      <c r="G382" s="251"/>
      <c r="H382" s="39">
        <v>16478</v>
      </c>
      <c r="I382" s="44">
        <v>16181.377</v>
      </c>
      <c r="J382" s="45">
        <v>8.9359999999999995E-2</v>
      </c>
      <c r="K382" s="41">
        <f t="shared" si="149"/>
        <v>16181.46636</v>
      </c>
      <c r="L382" s="116">
        <v>16902.82444</v>
      </c>
      <c r="M382" s="29">
        <f t="shared" si="138"/>
        <v>296.53363999999965</v>
      </c>
      <c r="N382" s="81">
        <f t="shared" si="139"/>
        <v>1.7995730064328173E-2</v>
      </c>
      <c r="O382" s="107">
        <f t="shared" si="150"/>
        <v>31</v>
      </c>
      <c r="P382" s="197">
        <f t="shared" si="151"/>
        <v>0.19548034947075174</v>
      </c>
      <c r="Q382" s="98">
        <f t="shared" si="152"/>
        <v>48.488861770335483</v>
      </c>
      <c r="R382" s="197">
        <f t="shared" si="153"/>
        <v>0.30576192400981145</v>
      </c>
      <c r="S382" s="208">
        <f t="shared" si="154"/>
        <v>79.48886177033549</v>
      </c>
      <c r="T382" s="213">
        <f t="shared" si="140"/>
        <v>16229.955221770337</v>
      </c>
      <c r="U382" s="84">
        <f t="shared" si="155"/>
        <v>9.1769999999999996</v>
      </c>
      <c r="V382" s="199">
        <f t="shared" si="156"/>
        <v>5.7868489261067378E-2</v>
      </c>
      <c r="W382" s="86">
        <f t="shared" si="157"/>
        <v>69.917853083511218</v>
      </c>
      <c r="X382" s="199">
        <f t="shared" si="158"/>
        <v>0.44088923725836937</v>
      </c>
      <c r="Y382" s="216">
        <f t="shared" si="159"/>
        <v>79.094853083511225</v>
      </c>
      <c r="Z382" s="98">
        <f t="shared" si="160"/>
        <v>158.58371485384671</v>
      </c>
      <c r="AA382" s="83">
        <f t="shared" si="141"/>
        <v>9.6239661884844462E-3</v>
      </c>
      <c r="AB382" s="51">
        <f t="shared" si="142"/>
        <v>137.94992514615294</v>
      </c>
      <c r="AC382" s="30">
        <f t="shared" si="143"/>
        <v>8.3717638758437265E-3</v>
      </c>
      <c r="AD382" s="32">
        <f t="shared" si="144"/>
        <v>0.99152660075259713</v>
      </c>
      <c r="AE382" s="130">
        <f t="shared" si="145"/>
        <v>0.97367797865677008</v>
      </c>
      <c r="AF382" s="141">
        <f t="shared" si="146"/>
        <v>228.98929477627485</v>
      </c>
      <c r="AG382" s="48">
        <f t="shared" si="161"/>
        <v>-228.98929477627485</v>
      </c>
      <c r="AH382" s="140">
        <f t="shared" si="162"/>
        <v>1.3896667967973955</v>
      </c>
      <c r="AI382" s="173">
        <f t="shared" si="163"/>
        <v>1.3896667967973954E-2</v>
      </c>
      <c r="AJ382" s="170">
        <f t="shared" si="164"/>
        <v>-1.3896667967973954E-2</v>
      </c>
      <c r="AK382" s="137">
        <f t="shared" si="147"/>
        <v>387.57300963012153</v>
      </c>
      <c r="AL382" s="8">
        <f t="shared" si="148"/>
        <v>2.35206341564584E-2</v>
      </c>
    </row>
    <row r="383" spans="1:38" x14ac:dyDescent="0.2">
      <c r="A383" s="13" t="s">
        <v>30</v>
      </c>
      <c r="B383" s="270">
        <v>0.37500000000034101</v>
      </c>
      <c r="C383" s="271"/>
      <c r="D383" s="272"/>
      <c r="E383" s="249">
        <v>112.5</v>
      </c>
      <c r="F383" s="250"/>
      <c r="G383" s="251"/>
      <c r="H383" s="39">
        <v>17446</v>
      </c>
      <c r="I383" s="44">
        <v>17112.149000000001</v>
      </c>
      <c r="J383" s="45">
        <v>8.6480000000000001E-2</v>
      </c>
      <c r="K383" s="41">
        <f t="shared" si="149"/>
        <v>17112.235480000003</v>
      </c>
      <c r="L383" s="116">
        <v>17723.336179999998</v>
      </c>
      <c r="M383" s="29">
        <f t="shared" si="138"/>
        <v>333.76451999999699</v>
      </c>
      <c r="N383" s="81">
        <f t="shared" si="139"/>
        <v>1.9131291986701649E-2</v>
      </c>
      <c r="O383" s="107">
        <f t="shared" si="150"/>
        <v>31</v>
      </c>
      <c r="P383" s="197">
        <f t="shared" si="151"/>
        <v>0.17958102571788484</v>
      </c>
      <c r="Q383" s="98">
        <f t="shared" si="152"/>
        <v>54.227519096846457</v>
      </c>
      <c r="R383" s="197">
        <f t="shared" si="153"/>
        <v>0.31413656456606048</v>
      </c>
      <c r="S383" s="208">
        <f t="shared" si="154"/>
        <v>85.227519096846464</v>
      </c>
      <c r="T383" s="213">
        <f t="shared" si="140"/>
        <v>17166.46299909685</v>
      </c>
      <c r="U383" s="84">
        <f t="shared" si="155"/>
        <v>9.1769999999999996</v>
      </c>
      <c r="V383" s="199">
        <f t="shared" si="156"/>
        <v>5.3161776548807389E-2</v>
      </c>
      <c r="W383" s="86">
        <f t="shared" si="157"/>
        <v>78.219508837484739</v>
      </c>
      <c r="X383" s="199">
        <f t="shared" si="158"/>
        <v>0.45312063316724732</v>
      </c>
      <c r="Y383" s="216">
        <f t="shared" si="159"/>
        <v>87.396508837484731</v>
      </c>
      <c r="Z383" s="98">
        <f t="shared" si="160"/>
        <v>172.6240279343312</v>
      </c>
      <c r="AA383" s="83">
        <f t="shared" si="141"/>
        <v>9.8947625779164956E-3</v>
      </c>
      <c r="AB383" s="51">
        <f t="shared" si="142"/>
        <v>161.1404920656658</v>
      </c>
      <c r="AC383" s="30">
        <f t="shared" si="143"/>
        <v>9.2365294087851536E-3</v>
      </c>
      <c r="AD383" s="32">
        <f t="shared" si="144"/>
        <v>0.99152660075259713</v>
      </c>
      <c r="AE383" s="130">
        <f t="shared" si="145"/>
        <v>0.97255250083354094</v>
      </c>
      <c r="AF383" s="141">
        <f t="shared" si="146"/>
        <v>242.30373551770853</v>
      </c>
      <c r="AG383" s="48">
        <f t="shared" si="161"/>
        <v>-242.30373551770853</v>
      </c>
      <c r="AH383" s="140">
        <f t="shared" si="162"/>
        <v>1.3888784564811907</v>
      </c>
      <c r="AI383" s="173">
        <f t="shared" si="163"/>
        <v>1.3888784564811907E-2</v>
      </c>
      <c r="AJ383" s="170">
        <f t="shared" si="164"/>
        <v>-1.3888784564811907E-2</v>
      </c>
      <c r="AK383" s="137">
        <f t="shared" si="147"/>
        <v>414.9277634520397</v>
      </c>
      <c r="AL383" s="8">
        <f t="shared" si="148"/>
        <v>2.3783547142728401E-2</v>
      </c>
    </row>
    <row r="384" spans="1:38" x14ac:dyDescent="0.2">
      <c r="A384" s="13" t="s">
        <v>30</v>
      </c>
      <c r="B384" s="270">
        <v>0.41666666666628799</v>
      </c>
      <c r="C384" s="271"/>
      <c r="D384" s="272"/>
      <c r="E384" s="249">
        <v>112.5</v>
      </c>
      <c r="F384" s="250"/>
      <c r="G384" s="251"/>
      <c r="H384" s="39">
        <v>17798</v>
      </c>
      <c r="I384" s="44">
        <v>17462.945</v>
      </c>
      <c r="J384" s="45">
        <v>8.6419999999999997E-2</v>
      </c>
      <c r="K384" s="41">
        <f t="shared" si="149"/>
        <v>17463.031419999999</v>
      </c>
      <c r="L384" s="116">
        <v>18324.938580000002</v>
      </c>
      <c r="M384" s="29">
        <f t="shared" si="138"/>
        <v>334.96858000000066</v>
      </c>
      <c r="N384" s="81">
        <f t="shared" si="139"/>
        <v>1.8820574221822713E-2</v>
      </c>
      <c r="O384" s="107">
        <f t="shared" si="150"/>
        <v>31</v>
      </c>
      <c r="P384" s="197">
        <f t="shared" si="151"/>
        <v>0.17403949407869021</v>
      </c>
      <c r="Q384" s="98">
        <f t="shared" si="152"/>
        <v>56.473604884427253</v>
      </c>
      <c r="R384" s="197">
        <f t="shared" si="153"/>
        <v>0.31705282654469574</v>
      </c>
      <c r="S384" s="208">
        <f t="shared" si="154"/>
        <v>87.47360488442726</v>
      </c>
      <c r="T384" s="213">
        <f t="shared" si="140"/>
        <v>17519.505024884427</v>
      </c>
      <c r="U384" s="84">
        <f t="shared" si="155"/>
        <v>9.1769999999999996</v>
      </c>
      <c r="V384" s="199">
        <f t="shared" si="156"/>
        <v>5.1521304424520645E-2</v>
      </c>
      <c r="W384" s="86">
        <f t="shared" si="157"/>
        <v>81.469885318696754</v>
      </c>
      <c r="X384" s="199">
        <f t="shared" si="158"/>
        <v>0.45738637495209339</v>
      </c>
      <c r="Y384" s="216">
        <f t="shared" si="159"/>
        <v>90.646885318696746</v>
      </c>
      <c r="Z384" s="98">
        <f t="shared" si="160"/>
        <v>178.12049020312401</v>
      </c>
      <c r="AA384" s="83">
        <f t="shared" si="141"/>
        <v>1.0007893594961457E-2</v>
      </c>
      <c r="AB384" s="51">
        <f t="shared" si="142"/>
        <v>156.84808979687665</v>
      </c>
      <c r="AC384" s="30">
        <f t="shared" si="143"/>
        <v>8.8126806268612572E-3</v>
      </c>
      <c r="AD384" s="32">
        <f t="shared" si="144"/>
        <v>0.99152660075259713</v>
      </c>
      <c r="AE384" s="130">
        <f t="shared" si="145"/>
        <v>0.97286068631192057</v>
      </c>
      <c r="AF384" s="141">
        <f t="shared" si="146"/>
        <v>247.23099971368734</v>
      </c>
      <c r="AG384" s="48">
        <f t="shared" si="161"/>
        <v>-247.23099971368734</v>
      </c>
      <c r="AH384" s="140">
        <f t="shared" si="162"/>
        <v>1.3890942786475298</v>
      </c>
      <c r="AI384" s="173">
        <f t="shared" si="163"/>
        <v>1.3890942786475298E-2</v>
      </c>
      <c r="AJ384" s="170">
        <f t="shared" si="164"/>
        <v>-1.3890942786475298E-2</v>
      </c>
      <c r="AK384" s="137">
        <f t="shared" si="147"/>
        <v>425.35148991681137</v>
      </c>
      <c r="AL384" s="8">
        <f t="shared" si="148"/>
        <v>2.3898836381436757E-2</v>
      </c>
    </row>
    <row r="385" spans="1:38" x14ac:dyDescent="0.2">
      <c r="A385" s="13" t="s">
        <v>30</v>
      </c>
      <c r="B385" s="270">
        <v>0.458333333333314</v>
      </c>
      <c r="C385" s="271"/>
      <c r="D385" s="272"/>
      <c r="E385" s="249">
        <v>112.5</v>
      </c>
      <c r="F385" s="250"/>
      <c r="G385" s="251"/>
      <c r="H385" s="39">
        <v>18216</v>
      </c>
      <c r="I385" s="44">
        <v>17860.433000000001</v>
      </c>
      <c r="J385" s="45">
        <v>8.6400000000000005E-2</v>
      </c>
      <c r="K385" s="41">
        <f t="shared" si="149"/>
        <v>17860.519400000001</v>
      </c>
      <c r="L385" s="116">
        <v>18643.873740000003</v>
      </c>
      <c r="M385" s="29">
        <f t="shared" si="138"/>
        <v>355.48059999999896</v>
      </c>
      <c r="N385" s="81">
        <f t="shared" si="139"/>
        <v>1.9514745278875655E-2</v>
      </c>
      <c r="O385" s="107">
        <f t="shared" si="150"/>
        <v>31</v>
      </c>
      <c r="P385" s="197">
        <f t="shared" si="151"/>
        <v>0.16803614692108335</v>
      </c>
      <c r="Q385" s="98">
        <f t="shared" si="152"/>
        <v>59.073732081069686</v>
      </c>
      <c r="R385" s="197">
        <f t="shared" si="153"/>
        <v>0.32021039752101099</v>
      </c>
      <c r="S385" s="208">
        <f t="shared" si="154"/>
        <v>90.073732081069693</v>
      </c>
      <c r="T385" s="213">
        <f t="shared" si="140"/>
        <v>17919.593132081071</v>
      </c>
      <c r="U385" s="84">
        <f t="shared" si="155"/>
        <v>9.1769999999999996</v>
      </c>
      <c r="V385" s="199">
        <f t="shared" si="156"/>
        <v>4.9744120009509091E-2</v>
      </c>
      <c r="W385" s="86">
        <f t="shared" si="157"/>
        <v>85.233383795253445</v>
      </c>
      <c r="X385" s="199">
        <f t="shared" si="158"/>
        <v>0.46200933554839657</v>
      </c>
      <c r="Y385" s="216">
        <f t="shared" si="159"/>
        <v>94.410383795253438</v>
      </c>
      <c r="Z385" s="98">
        <f t="shared" si="160"/>
        <v>184.48411587632313</v>
      </c>
      <c r="AA385" s="83">
        <f t="shared" si="141"/>
        <v>1.0127586510557923E-2</v>
      </c>
      <c r="AB385" s="51">
        <f t="shared" si="142"/>
        <v>170.99648412367583</v>
      </c>
      <c r="AC385" s="30">
        <f t="shared" si="143"/>
        <v>9.3871587683177337E-3</v>
      </c>
      <c r="AD385" s="32">
        <f t="shared" si="144"/>
        <v>0.99152660075259713</v>
      </c>
      <c r="AE385" s="130">
        <f t="shared" si="145"/>
        <v>0.97217250880871275</v>
      </c>
      <c r="AF385" s="141">
        <f t="shared" si="146"/>
        <v>252.94963409199673</v>
      </c>
      <c r="AG385" s="48">
        <f t="shared" si="161"/>
        <v>-252.94963409199673</v>
      </c>
      <c r="AH385" s="140">
        <f t="shared" si="162"/>
        <v>1.3886123962011239</v>
      </c>
      <c r="AI385" s="173">
        <f t="shared" si="163"/>
        <v>1.3886123962011238E-2</v>
      </c>
      <c r="AJ385" s="170">
        <f t="shared" si="164"/>
        <v>-1.3886123962011238E-2</v>
      </c>
      <c r="AK385" s="137">
        <f t="shared" si="147"/>
        <v>437.43374996831983</v>
      </c>
      <c r="AL385" s="8">
        <f t="shared" si="148"/>
        <v>2.4013710472569161E-2</v>
      </c>
    </row>
    <row r="386" spans="1:38" x14ac:dyDescent="0.2">
      <c r="A386" s="13" t="s">
        <v>30</v>
      </c>
      <c r="B386" s="270">
        <v>0.50000000000034095</v>
      </c>
      <c r="C386" s="271"/>
      <c r="D386" s="272"/>
      <c r="E386" s="249">
        <v>112.5</v>
      </c>
      <c r="F386" s="250"/>
      <c r="G386" s="251"/>
      <c r="H386" s="39">
        <v>18590</v>
      </c>
      <c r="I386" s="44">
        <v>18204.913</v>
      </c>
      <c r="J386" s="45">
        <v>8.6389999999999995E-2</v>
      </c>
      <c r="K386" s="41">
        <f t="shared" si="149"/>
        <v>18204.999390000001</v>
      </c>
      <c r="L386" s="116">
        <v>18903.365599999997</v>
      </c>
      <c r="M386" s="29">
        <f t="shared" si="138"/>
        <v>385.00060999999914</v>
      </c>
      <c r="N386" s="81">
        <f t="shared" si="139"/>
        <v>2.0710091984938093E-2</v>
      </c>
      <c r="O386" s="107">
        <f t="shared" si="150"/>
        <v>31</v>
      </c>
      <c r="P386" s="197">
        <f t="shared" si="151"/>
        <v>0.16305866180136416</v>
      </c>
      <c r="Q386" s="98">
        <f t="shared" si="152"/>
        <v>61.374444961092664</v>
      </c>
      <c r="R386" s="197">
        <f t="shared" si="153"/>
        <v>0.32282693110184668</v>
      </c>
      <c r="S386" s="208">
        <f t="shared" si="154"/>
        <v>92.374444961092664</v>
      </c>
      <c r="T386" s="213">
        <f t="shared" si="140"/>
        <v>18266.373834961094</v>
      </c>
      <c r="U386" s="84">
        <f t="shared" si="155"/>
        <v>9.1769999999999996</v>
      </c>
      <c r="V386" s="199">
        <f t="shared" si="156"/>
        <v>4.8270623850036096E-2</v>
      </c>
      <c r="W386" s="86">
        <f t="shared" si="157"/>
        <v>88.56418371838086</v>
      </c>
      <c r="X386" s="199">
        <f t="shared" si="158"/>
        <v>0.46584378324675313</v>
      </c>
      <c r="Y386" s="216">
        <f t="shared" si="159"/>
        <v>97.741183718380853</v>
      </c>
      <c r="Z386" s="98">
        <f t="shared" si="160"/>
        <v>190.1156286794735</v>
      </c>
      <c r="AA386" s="83">
        <f t="shared" si="141"/>
        <v>1.0226768621811377E-2</v>
      </c>
      <c r="AB386" s="51">
        <f t="shared" si="142"/>
        <v>194.88498132052564</v>
      </c>
      <c r="AC386" s="30">
        <f t="shared" si="143"/>
        <v>1.0483323363126715E-2</v>
      </c>
      <c r="AD386" s="32">
        <f t="shared" si="144"/>
        <v>0.99152660075259713</v>
      </c>
      <c r="AE386" s="130">
        <f t="shared" si="145"/>
        <v>0.97098738590031008</v>
      </c>
      <c r="AF386" s="141">
        <f t="shared" si="146"/>
        <v>257.98884955216522</v>
      </c>
      <c r="AG386" s="48">
        <f t="shared" si="161"/>
        <v>-257.98884955216522</v>
      </c>
      <c r="AH386" s="140">
        <f t="shared" si="162"/>
        <v>1.3877829454124004</v>
      </c>
      <c r="AI386" s="173">
        <f t="shared" si="163"/>
        <v>1.3877829454124004E-2</v>
      </c>
      <c r="AJ386" s="170">
        <f t="shared" si="164"/>
        <v>-1.3877829454124004E-2</v>
      </c>
      <c r="AK386" s="137">
        <f t="shared" si="147"/>
        <v>448.10447823163872</v>
      </c>
      <c r="AL386" s="8">
        <f t="shared" si="148"/>
        <v>2.4104598075935381E-2</v>
      </c>
    </row>
    <row r="387" spans="1:38" x14ac:dyDescent="0.2">
      <c r="A387" s="13" t="s">
        <v>30</v>
      </c>
      <c r="B387" s="270">
        <v>0.54166666666628804</v>
      </c>
      <c r="C387" s="271"/>
      <c r="D387" s="272"/>
      <c r="E387" s="249">
        <v>112.5</v>
      </c>
      <c r="F387" s="250"/>
      <c r="G387" s="251"/>
      <c r="H387" s="39">
        <v>18348</v>
      </c>
      <c r="I387" s="44">
        <v>17977.73</v>
      </c>
      <c r="J387" s="45">
        <v>8.5709999999999995E-2</v>
      </c>
      <c r="K387" s="41">
        <f t="shared" si="149"/>
        <v>17977.815709999999</v>
      </c>
      <c r="L387" s="116">
        <v>18368.894359999998</v>
      </c>
      <c r="M387" s="29">
        <f t="shared" si="138"/>
        <v>370.18429000000106</v>
      </c>
      <c r="N387" s="81">
        <f t="shared" si="139"/>
        <v>2.0175729779812572E-2</v>
      </c>
      <c r="O387" s="107">
        <f t="shared" si="150"/>
        <v>31</v>
      </c>
      <c r="P387" s="197">
        <f t="shared" si="151"/>
        <v>0.16631837252044473</v>
      </c>
      <c r="Q387" s="98">
        <f t="shared" si="152"/>
        <v>59.852195870874581</v>
      </c>
      <c r="R387" s="197">
        <f t="shared" si="153"/>
        <v>0.32111354222641109</v>
      </c>
      <c r="S387" s="208">
        <f t="shared" si="154"/>
        <v>90.852195870874581</v>
      </c>
      <c r="T387" s="213">
        <f t="shared" si="140"/>
        <v>18037.667905870872</v>
      </c>
      <c r="U387" s="84">
        <f t="shared" si="155"/>
        <v>9.1769999999999996</v>
      </c>
      <c r="V387" s="199">
        <f t="shared" si="156"/>
        <v>4.9235603374842625E-2</v>
      </c>
      <c r="W387" s="86">
        <f t="shared" si="157"/>
        <v>86.36031438115316</v>
      </c>
      <c r="X387" s="199">
        <f t="shared" si="158"/>
        <v>0.46333248187830167</v>
      </c>
      <c r="Y387" s="216">
        <f t="shared" si="159"/>
        <v>95.537314381153152</v>
      </c>
      <c r="Z387" s="98">
        <f t="shared" si="160"/>
        <v>186.38951025202772</v>
      </c>
      <c r="AA387" s="83">
        <f t="shared" si="141"/>
        <v>1.0158573700241319E-2</v>
      </c>
      <c r="AB387" s="51">
        <f t="shared" si="142"/>
        <v>183.79477974797334</v>
      </c>
      <c r="AC387" s="30">
        <f t="shared" si="143"/>
        <v>1.0017156079571252E-2</v>
      </c>
      <c r="AD387" s="32">
        <f t="shared" si="144"/>
        <v>0.99152660075259713</v>
      </c>
      <c r="AE387" s="130">
        <f t="shared" si="145"/>
        <v>0.97151719621473653</v>
      </c>
      <c r="AF387" s="141">
        <f t="shared" si="146"/>
        <v>254.69843874250483</v>
      </c>
      <c r="AG387" s="48">
        <f t="shared" si="161"/>
        <v>-254.69843874250483</v>
      </c>
      <c r="AH387" s="140">
        <f t="shared" si="162"/>
        <v>1.388153688372056</v>
      </c>
      <c r="AI387" s="173">
        <f t="shared" si="163"/>
        <v>1.388153688372056E-2</v>
      </c>
      <c r="AJ387" s="170">
        <f t="shared" si="164"/>
        <v>-1.388153688372056E-2</v>
      </c>
      <c r="AK387" s="137">
        <f t="shared" si="147"/>
        <v>441.08794899453255</v>
      </c>
      <c r="AL387" s="8">
        <f t="shared" si="148"/>
        <v>2.4040110583961879E-2</v>
      </c>
    </row>
    <row r="388" spans="1:38" x14ac:dyDescent="0.2">
      <c r="A388" s="13" t="s">
        <v>30</v>
      </c>
      <c r="B388" s="270">
        <v>0.58333333333331405</v>
      </c>
      <c r="C388" s="271"/>
      <c r="D388" s="272"/>
      <c r="E388" s="249">
        <v>112.5</v>
      </c>
      <c r="F388" s="250"/>
      <c r="G388" s="251"/>
      <c r="H388" s="39">
        <v>18172</v>
      </c>
      <c r="I388" s="44">
        <v>17818.012999999999</v>
      </c>
      <c r="J388" s="45">
        <v>7.9020000000000007E-2</v>
      </c>
      <c r="K388" s="41">
        <f t="shared" si="149"/>
        <v>17818.09202</v>
      </c>
      <c r="L388" s="116">
        <v>18339.711340000002</v>
      </c>
      <c r="M388" s="29">
        <f t="shared" si="138"/>
        <v>353.90797999999995</v>
      </c>
      <c r="N388" s="81">
        <f t="shared" si="139"/>
        <v>1.9475455646048863E-2</v>
      </c>
      <c r="O388" s="107">
        <f t="shared" si="150"/>
        <v>31</v>
      </c>
      <c r="P388" s="197">
        <f t="shared" si="151"/>
        <v>0.16866342114939537</v>
      </c>
      <c r="Q388" s="98">
        <f t="shared" si="152"/>
        <v>58.793408006145853</v>
      </c>
      <c r="R388" s="197">
        <f t="shared" si="153"/>
        <v>0.31988055920480035</v>
      </c>
      <c r="S388" s="208">
        <f t="shared" si="154"/>
        <v>89.793408006145853</v>
      </c>
      <c r="T388" s="213">
        <f t="shared" si="140"/>
        <v>17876.885428006146</v>
      </c>
      <c r="U388" s="84">
        <f t="shared" si="155"/>
        <v>9.1769999999999996</v>
      </c>
      <c r="V388" s="199">
        <f t="shared" si="156"/>
        <v>4.9929813415741979E-2</v>
      </c>
      <c r="W388" s="86">
        <f t="shared" si="157"/>
        <v>84.827595074447601</v>
      </c>
      <c r="X388" s="199">
        <f t="shared" si="158"/>
        <v>0.4615262062300623</v>
      </c>
      <c r="Y388" s="216">
        <f t="shared" si="159"/>
        <v>94.004595074447593</v>
      </c>
      <c r="Z388" s="98">
        <f t="shared" si="160"/>
        <v>183.79800308059345</v>
      </c>
      <c r="AA388" s="83">
        <f t="shared" si="141"/>
        <v>1.0114351919469152E-2</v>
      </c>
      <c r="AB388" s="51">
        <f t="shared" si="142"/>
        <v>170.10997691940651</v>
      </c>
      <c r="AC388" s="30">
        <f t="shared" si="143"/>
        <v>9.3611037265797104E-3</v>
      </c>
      <c r="AD388" s="32">
        <f t="shared" si="144"/>
        <v>0.99152660075259713</v>
      </c>
      <c r="AE388" s="130">
        <f t="shared" si="145"/>
        <v>0.97221185681573763</v>
      </c>
      <c r="AF388" s="141">
        <f t="shared" si="146"/>
        <v>252.34365065382934</v>
      </c>
      <c r="AG388" s="48">
        <f t="shared" si="161"/>
        <v>-252.34365065382934</v>
      </c>
      <c r="AH388" s="140">
        <f t="shared" si="162"/>
        <v>1.388639944165911</v>
      </c>
      <c r="AI388" s="173">
        <f t="shared" si="163"/>
        <v>1.3886399441659109E-2</v>
      </c>
      <c r="AJ388" s="170">
        <f t="shared" si="164"/>
        <v>-1.3886399441659109E-2</v>
      </c>
      <c r="AK388" s="137">
        <f t="shared" si="147"/>
        <v>436.14165373442279</v>
      </c>
      <c r="AL388" s="8">
        <f t="shared" si="148"/>
        <v>2.4000751361128263E-2</v>
      </c>
    </row>
    <row r="389" spans="1:38" x14ac:dyDescent="0.2">
      <c r="A389" s="13" t="s">
        <v>30</v>
      </c>
      <c r="B389" s="270">
        <v>0.62500000000034095</v>
      </c>
      <c r="C389" s="271"/>
      <c r="D389" s="272"/>
      <c r="E389" s="249">
        <v>112.5</v>
      </c>
      <c r="F389" s="250"/>
      <c r="G389" s="251"/>
      <c r="H389" s="39">
        <v>17732</v>
      </c>
      <c r="I389" s="44">
        <v>17405.787</v>
      </c>
      <c r="J389" s="45">
        <v>8.2030000000000006E-2</v>
      </c>
      <c r="K389" s="41">
        <f t="shared" si="149"/>
        <v>17405.869030000002</v>
      </c>
      <c r="L389" s="116">
        <v>18198.620320000002</v>
      </c>
      <c r="M389" s="29">
        <f t="shared" si="138"/>
        <v>326.13096999999834</v>
      </c>
      <c r="N389" s="81">
        <f t="shared" si="139"/>
        <v>1.8392227047146308E-2</v>
      </c>
      <c r="O389" s="107">
        <f t="shared" si="150"/>
        <v>31</v>
      </c>
      <c r="P389" s="197">
        <f t="shared" si="151"/>
        <v>0.1749265980131631</v>
      </c>
      <c r="Q389" s="98">
        <f t="shared" si="152"/>
        <v>56.104495683243179</v>
      </c>
      <c r="R389" s="197">
        <f t="shared" si="153"/>
        <v>0.31658608268109434</v>
      </c>
      <c r="S389" s="208">
        <f t="shared" si="154"/>
        <v>87.104495683243186</v>
      </c>
      <c r="T389" s="213">
        <f t="shared" si="140"/>
        <v>17461.973525683246</v>
      </c>
      <c r="U389" s="84">
        <f t="shared" si="155"/>
        <v>9.1769999999999996</v>
      </c>
      <c r="V389" s="199">
        <f t="shared" si="156"/>
        <v>5.1783915805380568E-2</v>
      </c>
      <c r="W389" s="86">
        <f t="shared" si="157"/>
        <v>80.935693424083269</v>
      </c>
      <c r="X389" s="199">
        <f t="shared" si="158"/>
        <v>0.45670340350036198</v>
      </c>
      <c r="Y389" s="216">
        <f t="shared" si="159"/>
        <v>90.112693424083261</v>
      </c>
      <c r="Z389" s="98">
        <f t="shared" si="160"/>
        <v>177.21718910732645</v>
      </c>
      <c r="AA389" s="83">
        <f t="shared" si="141"/>
        <v>9.9942019573272308E-3</v>
      </c>
      <c r="AB389" s="51">
        <f t="shared" si="142"/>
        <v>148.91378089267189</v>
      </c>
      <c r="AC389" s="30">
        <f t="shared" si="143"/>
        <v>8.3980250898190775E-3</v>
      </c>
      <c r="AD389" s="32">
        <f t="shared" si="144"/>
        <v>0.99152660075259713</v>
      </c>
      <c r="AE389" s="130">
        <f t="shared" si="145"/>
        <v>0.97328563148735314</v>
      </c>
      <c r="AF389" s="141">
        <f t="shared" si="146"/>
        <v>246.3669760902394</v>
      </c>
      <c r="AG389" s="48">
        <f t="shared" si="161"/>
        <v>-246.3669760902394</v>
      </c>
      <c r="AH389" s="140">
        <f t="shared" si="162"/>
        <v>1.3893919247137345</v>
      </c>
      <c r="AI389" s="173">
        <f t="shared" si="163"/>
        <v>1.3893919247137345E-2</v>
      </c>
      <c r="AJ389" s="170">
        <f t="shared" si="164"/>
        <v>-1.3893919247137345E-2</v>
      </c>
      <c r="AK389" s="137">
        <f t="shared" si="147"/>
        <v>423.58416519756588</v>
      </c>
      <c r="AL389" s="8">
        <f t="shared" si="148"/>
        <v>2.3888121204464575E-2</v>
      </c>
    </row>
    <row r="390" spans="1:38" x14ac:dyDescent="0.2">
      <c r="A390" s="13" t="s">
        <v>30</v>
      </c>
      <c r="B390" s="270">
        <v>0.66666666666628804</v>
      </c>
      <c r="C390" s="271"/>
      <c r="D390" s="272"/>
      <c r="E390" s="249">
        <v>112.5</v>
      </c>
      <c r="F390" s="250"/>
      <c r="G390" s="251"/>
      <c r="H390" s="39">
        <v>17996</v>
      </c>
      <c r="I390" s="44">
        <v>17632.581999999999</v>
      </c>
      <c r="J390" s="45">
        <v>8.0339999999999995E-2</v>
      </c>
      <c r="K390" s="41">
        <f t="shared" si="149"/>
        <v>17632.662339999999</v>
      </c>
      <c r="L390" s="116">
        <v>18206.303500000002</v>
      </c>
      <c r="M390" s="29">
        <f t="shared" si="138"/>
        <v>363.33766000000105</v>
      </c>
      <c r="N390" s="81">
        <f t="shared" si="139"/>
        <v>2.0189912202711772E-2</v>
      </c>
      <c r="O390" s="107">
        <f t="shared" si="150"/>
        <v>31</v>
      </c>
      <c r="P390" s="197">
        <f t="shared" si="151"/>
        <v>0.17144254408716531</v>
      </c>
      <c r="Q390" s="98">
        <f t="shared" si="152"/>
        <v>57.576070591935952</v>
      </c>
      <c r="R390" s="197">
        <f t="shared" si="153"/>
        <v>0.31841896841366846</v>
      </c>
      <c r="S390" s="208">
        <f t="shared" si="154"/>
        <v>88.576070591935945</v>
      </c>
      <c r="T390" s="213">
        <f t="shared" si="140"/>
        <v>17690.238410591934</v>
      </c>
      <c r="U390" s="84">
        <f t="shared" si="155"/>
        <v>9.1769999999999996</v>
      </c>
      <c r="V390" s="199">
        <f t="shared" si="156"/>
        <v>5.0752523454448903E-2</v>
      </c>
      <c r="W390" s="86">
        <f t="shared" si="157"/>
        <v>83.065524728481677</v>
      </c>
      <c r="X390" s="199">
        <f t="shared" si="158"/>
        <v>0.45938596404471743</v>
      </c>
      <c r="Y390" s="216">
        <f t="shared" si="159"/>
        <v>92.242524728481669</v>
      </c>
      <c r="Z390" s="98">
        <f t="shared" si="160"/>
        <v>180.81859532041761</v>
      </c>
      <c r="AA390" s="83">
        <f t="shared" si="141"/>
        <v>1.0047710342321494E-2</v>
      </c>
      <c r="AB390" s="51">
        <f t="shared" si="142"/>
        <v>182.51906467958344</v>
      </c>
      <c r="AC390" s="30">
        <f t="shared" si="143"/>
        <v>1.0142201860390278E-2</v>
      </c>
      <c r="AD390" s="32">
        <f t="shared" si="144"/>
        <v>0.99152660075259713</v>
      </c>
      <c r="AE390" s="130">
        <f t="shared" si="145"/>
        <v>0.97150333923935484</v>
      </c>
      <c r="AF390" s="141">
        <f t="shared" si="146"/>
        <v>249.81039251689432</v>
      </c>
      <c r="AG390" s="48">
        <f t="shared" si="161"/>
        <v>-249.81039251689432</v>
      </c>
      <c r="AH390" s="140">
        <f t="shared" si="162"/>
        <v>1.388143990425063</v>
      </c>
      <c r="AI390" s="173">
        <f t="shared" si="163"/>
        <v>1.388143990425063E-2</v>
      </c>
      <c r="AJ390" s="170">
        <f t="shared" si="164"/>
        <v>-1.388143990425063E-2</v>
      </c>
      <c r="AK390" s="137">
        <f t="shared" si="147"/>
        <v>430.62898783731191</v>
      </c>
      <c r="AL390" s="8">
        <f t="shared" si="148"/>
        <v>2.3929150246572124E-2</v>
      </c>
    </row>
    <row r="391" spans="1:38" x14ac:dyDescent="0.2">
      <c r="A391" s="13" t="s">
        <v>30</v>
      </c>
      <c r="B391" s="270">
        <v>0.70833333333331405</v>
      </c>
      <c r="C391" s="271"/>
      <c r="D391" s="272"/>
      <c r="E391" s="249">
        <v>112.5</v>
      </c>
      <c r="F391" s="250"/>
      <c r="G391" s="251"/>
      <c r="H391" s="39">
        <v>19074</v>
      </c>
      <c r="I391" s="44">
        <v>18706.578000000001</v>
      </c>
      <c r="J391" s="45">
        <v>8.1000000000000003E-2</v>
      </c>
      <c r="K391" s="41">
        <f t="shared" si="149"/>
        <v>18706.659</v>
      </c>
      <c r="L391" s="116">
        <v>18603.215819999998</v>
      </c>
      <c r="M391" s="29">
        <f t="shared" si="138"/>
        <v>367.34100000000035</v>
      </c>
      <c r="N391" s="81">
        <f t="shared" si="139"/>
        <v>1.9258729160113262E-2</v>
      </c>
      <c r="O391" s="107">
        <f t="shared" si="150"/>
        <v>31</v>
      </c>
      <c r="P391" s="197">
        <f t="shared" si="151"/>
        <v>0.15616321169031783</v>
      </c>
      <c r="Q391" s="98">
        <f t="shared" si="152"/>
        <v>64.803535359681661</v>
      </c>
      <c r="R391" s="197">
        <f t="shared" si="153"/>
        <v>0.32644929711790205</v>
      </c>
      <c r="S391" s="208">
        <f t="shared" si="154"/>
        <v>95.803535359681661</v>
      </c>
      <c r="T391" s="213">
        <f t="shared" si="140"/>
        <v>18771.462535359682</v>
      </c>
      <c r="U391" s="84">
        <f t="shared" si="155"/>
        <v>9.1769999999999996</v>
      </c>
      <c r="V391" s="199">
        <f t="shared" si="156"/>
        <v>4.6229348183291823E-2</v>
      </c>
      <c r="W391" s="86">
        <f t="shared" si="157"/>
        <v>93.529726208677275</v>
      </c>
      <c r="X391" s="199">
        <f t="shared" si="158"/>
        <v>0.47115814300848824</v>
      </c>
      <c r="Y391" s="216">
        <f t="shared" si="159"/>
        <v>102.70672620867728</v>
      </c>
      <c r="Z391" s="98">
        <f t="shared" si="160"/>
        <v>198.51026156835894</v>
      </c>
      <c r="AA391" s="83">
        <f t="shared" si="141"/>
        <v>1.0407374518630542E-2</v>
      </c>
      <c r="AB391" s="51">
        <f t="shared" si="142"/>
        <v>168.83073843164141</v>
      </c>
      <c r="AC391" s="30">
        <f t="shared" si="143"/>
        <v>8.8513546414827199E-3</v>
      </c>
      <c r="AD391" s="32">
        <f t="shared" si="144"/>
        <v>0.99152660075259713</v>
      </c>
      <c r="AE391" s="130">
        <f t="shared" si="145"/>
        <v>0.97242684785851519</v>
      </c>
      <c r="AF391" s="141">
        <f t="shared" si="146"/>
        <v>264.8978945824507</v>
      </c>
      <c r="AG391" s="48">
        <f t="shared" si="161"/>
        <v>-264.8978945824507</v>
      </c>
      <c r="AH391" s="140">
        <f t="shared" si="162"/>
        <v>1.3887904717544861</v>
      </c>
      <c r="AI391" s="173">
        <f t="shared" si="163"/>
        <v>1.3887904717544862E-2</v>
      </c>
      <c r="AJ391" s="170">
        <f t="shared" si="164"/>
        <v>-1.3887904717544862E-2</v>
      </c>
      <c r="AK391" s="137">
        <f t="shared" si="147"/>
        <v>463.40815615080965</v>
      </c>
      <c r="AL391" s="8">
        <f t="shared" si="148"/>
        <v>2.4295279236175405E-2</v>
      </c>
    </row>
    <row r="392" spans="1:38" x14ac:dyDescent="0.2">
      <c r="A392" s="13" t="s">
        <v>30</v>
      </c>
      <c r="B392" s="270">
        <v>0.75000000000034095</v>
      </c>
      <c r="C392" s="271"/>
      <c r="D392" s="272"/>
      <c r="E392" s="249">
        <v>112.5</v>
      </c>
      <c r="F392" s="250"/>
      <c r="G392" s="251"/>
      <c r="H392" s="39">
        <v>19602</v>
      </c>
      <c r="I392" s="44">
        <v>19202.862000000001</v>
      </c>
      <c r="J392" s="45">
        <v>7.5319999999999998E-2</v>
      </c>
      <c r="K392" s="41">
        <f t="shared" si="149"/>
        <v>19202.937320000001</v>
      </c>
      <c r="L392" s="116">
        <v>18223.957999999999</v>
      </c>
      <c r="M392" s="29">
        <f t="shared" si="138"/>
        <v>399.06267999999909</v>
      </c>
      <c r="N392" s="81">
        <f t="shared" si="139"/>
        <v>2.0358263442505822E-2</v>
      </c>
      <c r="O392" s="107">
        <f t="shared" si="150"/>
        <v>31</v>
      </c>
      <c r="P392" s="197">
        <f t="shared" si="151"/>
        <v>0.14972897309575459</v>
      </c>
      <c r="Q392" s="98">
        <f t="shared" si="152"/>
        <v>68.287555873305323</v>
      </c>
      <c r="R392" s="197">
        <f t="shared" si="153"/>
        <v>0.32982663277835389</v>
      </c>
      <c r="S392" s="208">
        <f t="shared" si="154"/>
        <v>99.287555873305323</v>
      </c>
      <c r="T392" s="213">
        <f t="shared" si="140"/>
        <v>19271.224875873308</v>
      </c>
      <c r="U392" s="84">
        <f t="shared" si="155"/>
        <v>9.1769999999999996</v>
      </c>
      <c r="V392" s="199">
        <f t="shared" si="156"/>
        <v>4.4324606003217408E-2</v>
      </c>
      <c r="W392" s="86">
        <f t="shared" si="157"/>
        <v>98.576201563633077</v>
      </c>
      <c r="X392" s="199">
        <f t="shared" si="158"/>
        <v>0.47611978812267408</v>
      </c>
      <c r="Y392" s="216">
        <f t="shared" si="159"/>
        <v>107.75320156363307</v>
      </c>
      <c r="Z392" s="98">
        <f t="shared" si="160"/>
        <v>207.04075743693841</v>
      </c>
      <c r="AA392" s="83">
        <f t="shared" si="141"/>
        <v>1.0562226172683318E-2</v>
      </c>
      <c r="AB392" s="51">
        <f t="shared" si="142"/>
        <v>192.02192256306068</v>
      </c>
      <c r="AC392" s="30">
        <f t="shared" si="143"/>
        <v>9.7960372698225016E-3</v>
      </c>
      <c r="AD392" s="32">
        <f t="shared" si="144"/>
        <v>0.99152660075259713</v>
      </c>
      <c r="AE392" s="130">
        <f t="shared" si="145"/>
        <v>0.97133703109790936</v>
      </c>
      <c r="AF392" s="141">
        <f t="shared" si="146"/>
        <v>272.08117083130185</v>
      </c>
      <c r="AG392" s="48">
        <f t="shared" si="161"/>
        <v>-272.08117083130185</v>
      </c>
      <c r="AH392" s="140">
        <f t="shared" si="162"/>
        <v>1.3880276034654719</v>
      </c>
      <c r="AI392" s="173">
        <f t="shared" si="163"/>
        <v>1.3880276034654719E-2</v>
      </c>
      <c r="AJ392" s="170">
        <f t="shared" si="164"/>
        <v>-1.3880276034654719E-2</v>
      </c>
      <c r="AK392" s="137">
        <f t="shared" si="147"/>
        <v>479.12192826824025</v>
      </c>
      <c r="AL392" s="8">
        <f t="shared" si="148"/>
        <v>2.444250220733804E-2</v>
      </c>
    </row>
    <row r="393" spans="1:38" x14ac:dyDescent="0.2">
      <c r="A393" s="13" t="s">
        <v>30</v>
      </c>
      <c r="B393" s="270">
        <v>0.79166666666628804</v>
      </c>
      <c r="C393" s="271"/>
      <c r="D393" s="272"/>
      <c r="E393" s="249">
        <v>112.5</v>
      </c>
      <c r="F393" s="250"/>
      <c r="G393" s="251"/>
      <c r="H393" s="39">
        <v>19690</v>
      </c>
      <c r="I393" s="44">
        <v>19287.61</v>
      </c>
      <c r="J393" s="45">
        <v>7.6329999999999995E-2</v>
      </c>
      <c r="K393" s="41">
        <f t="shared" si="149"/>
        <v>19287.68633</v>
      </c>
      <c r="L393" s="116">
        <v>17860.68678</v>
      </c>
      <c r="M393" s="29">
        <f t="shared" si="138"/>
        <v>402.31366999999955</v>
      </c>
      <c r="N393" s="81">
        <f t="shared" si="139"/>
        <v>2.0432385474860312E-2</v>
      </c>
      <c r="O393" s="107">
        <f t="shared" si="150"/>
        <v>31</v>
      </c>
      <c r="P393" s="197">
        <f t="shared" si="151"/>
        <v>0.14866681622393377</v>
      </c>
      <c r="Q393" s="98">
        <f t="shared" si="152"/>
        <v>68.891637771197949</v>
      </c>
      <c r="R393" s="197">
        <f t="shared" si="153"/>
        <v>0.33038388554504833</v>
      </c>
      <c r="S393" s="208">
        <f t="shared" si="154"/>
        <v>99.891637771197949</v>
      </c>
      <c r="T393" s="213">
        <f t="shared" si="140"/>
        <v>19356.577967771198</v>
      </c>
      <c r="U393" s="84">
        <f t="shared" si="155"/>
        <v>9.1769999999999996</v>
      </c>
      <c r="V393" s="199">
        <f t="shared" si="156"/>
        <v>4.4010173306033552E-2</v>
      </c>
      <c r="W393" s="86">
        <f t="shared" si="157"/>
        <v>99.451331831872992</v>
      </c>
      <c r="X393" s="199">
        <f t="shared" si="158"/>
        <v>0.47693912492498436</v>
      </c>
      <c r="Y393" s="216">
        <f t="shared" si="159"/>
        <v>108.628331831873</v>
      </c>
      <c r="Z393" s="98">
        <f t="shared" si="160"/>
        <v>208.51996960307093</v>
      </c>
      <c r="AA393" s="83">
        <f t="shared" si="141"/>
        <v>1.0590145739109748E-2</v>
      </c>
      <c r="AB393" s="51">
        <f t="shared" si="142"/>
        <v>193.79370039692861</v>
      </c>
      <c r="AC393" s="30">
        <f t="shared" si="143"/>
        <v>9.8422397357505638E-3</v>
      </c>
      <c r="AD393" s="32">
        <f t="shared" si="144"/>
        <v>0.99152660075259713</v>
      </c>
      <c r="AE393" s="130">
        <f t="shared" si="145"/>
        <v>0.97126350329821232</v>
      </c>
      <c r="AF393" s="141">
        <f t="shared" si="146"/>
        <v>273.29250392579991</v>
      </c>
      <c r="AG393" s="48">
        <f t="shared" si="161"/>
        <v>-273.29250392579991</v>
      </c>
      <c r="AH393" s="140">
        <f t="shared" si="162"/>
        <v>1.3879761499532752</v>
      </c>
      <c r="AI393" s="173">
        <f t="shared" si="163"/>
        <v>1.3879761499532753E-2</v>
      </c>
      <c r="AJ393" s="170">
        <f t="shared" si="164"/>
        <v>-1.3879761499532753E-2</v>
      </c>
      <c r="AK393" s="137">
        <f t="shared" si="147"/>
        <v>481.81247352887084</v>
      </c>
      <c r="AL393" s="8">
        <f t="shared" si="148"/>
        <v>2.4469907238642501E-2</v>
      </c>
    </row>
    <row r="394" spans="1:38" x14ac:dyDescent="0.2">
      <c r="A394" s="13" t="s">
        <v>30</v>
      </c>
      <c r="B394" s="270">
        <v>0.83333333333331405</v>
      </c>
      <c r="C394" s="271"/>
      <c r="D394" s="272"/>
      <c r="E394" s="249">
        <v>112.5</v>
      </c>
      <c r="F394" s="250"/>
      <c r="G394" s="251"/>
      <c r="H394" s="39">
        <v>19272</v>
      </c>
      <c r="I394" s="44">
        <v>18867.03</v>
      </c>
      <c r="J394" s="45">
        <v>7.7490000000000003E-2</v>
      </c>
      <c r="K394" s="41">
        <f t="shared" si="149"/>
        <v>18867.107489999999</v>
      </c>
      <c r="L394" s="116">
        <v>17892.749960000001</v>
      </c>
      <c r="M394" s="29">
        <f t="shared" si="138"/>
        <v>404.89251000000149</v>
      </c>
      <c r="N394" s="81">
        <f t="shared" si="139"/>
        <v>2.1009366438356242E-2</v>
      </c>
      <c r="O394" s="107">
        <f t="shared" si="150"/>
        <v>31</v>
      </c>
      <c r="P394" s="197">
        <f t="shared" si="151"/>
        <v>0.15404215229192128</v>
      </c>
      <c r="Q394" s="98">
        <f t="shared" si="152"/>
        <v>65.919952785039612</v>
      </c>
      <c r="R394" s="197">
        <f t="shared" si="153"/>
        <v>0.32756294858030105</v>
      </c>
      <c r="S394" s="208">
        <f t="shared" si="154"/>
        <v>96.919952785039612</v>
      </c>
      <c r="T394" s="213">
        <f t="shared" si="140"/>
        <v>18933.027442785038</v>
      </c>
      <c r="U394" s="84">
        <f t="shared" si="155"/>
        <v>9.1769999999999996</v>
      </c>
      <c r="V394" s="199">
        <f t="shared" si="156"/>
        <v>4.5601446180095533E-2</v>
      </c>
      <c r="W394" s="86">
        <f t="shared" si="157"/>
        <v>95.146664879122255</v>
      </c>
      <c r="X394" s="199">
        <f t="shared" si="158"/>
        <v>0.47279345294768221</v>
      </c>
      <c r="Y394" s="216">
        <f t="shared" si="159"/>
        <v>104.32366487912225</v>
      </c>
      <c r="Z394" s="98">
        <f t="shared" si="160"/>
        <v>201.24361766416186</v>
      </c>
      <c r="AA394" s="83">
        <f t="shared" si="141"/>
        <v>1.0442279870494077E-2</v>
      </c>
      <c r="AB394" s="51">
        <f t="shared" si="142"/>
        <v>203.64889233583963</v>
      </c>
      <c r="AC394" s="30">
        <f t="shared" si="143"/>
        <v>1.0567086567862165E-2</v>
      </c>
      <c r="AD394" s="32">
        <f t="shared" si="144"/>
        <v>0.99152660075259713</v>
      </c>
      <c r="AE394" s="130">
        <f t="shared" si="145"/>
        <v>0.97069126827507635</v>
      </c>
      <c r="AF394" s="141">
        <f t="shared" si="146"/>
        <v>267.41360383985187</v>
      </c>
      <c r="AG394" s="48">
        <f t="shared" si="161"/>
        <v>-267.41360383985187</v>
      </c>
      <c r="AH394" s="140">
        <f t="shared" si="162"/>
        <v>1.3875757775002691</v>
      </c>
      <c r="AI394" s="173">
        <f t="shared" si="163"/>
        <v>1.3875757775002691E-2</v>
      </c>
      <c r="AJ394" s="170">
        <f t="shared" si="164"/>
        <v>-1.3875757775002691E-2</v>
      </c>
      <c r="AK394" s="137">
        <f t="shared" si="147"/>
        <v>468.65722150401371</v>
      </c>
      <c r="AL394" s="8">
        <f t="shared" si="148"/>
        <v>2.4318037645496768E-2</v>
      </c>
    </row>
    <row r="395" spans="1:38" x14ac:dyDescent="0.2">
      <c r="A395" s="13" t="s">
        <v>30</v>
      </c>
      <c r="B395" s="270">
        <v>0.87500000000034095</v>
      </c>
      <c r="C395" s="271"/>
      <c r="D395" s="272"/>
      <c r="E395" s="249">
        <v>112.5</v>
      </c>
      <c r="F395" s="250"/>
      <c r="G395" s="251"/>
      <c r="H395" s="39">
        <v>18326</v>
      </c>
      <c r="I395" s="44">
        <v>17974.48</v>
      </c>
      <c r="J395" s="45">
        <v>7.7880000000000005E-2</v>
      </c>
      <c r="K395" s="41">
        <f t="shared" si="149"/>
        <v>17974.55788</v>
      </c>
      <c r="L395" s="116">
        <v>17348.795440000002</v>
      </c>
      <c r="M395" s="29">
        <f t="shared" si="138"/>
        <v>351.4421199999997</v>
      </c>
      <c r="N395" s="81">
        <f t="shared" si="139"/>
        <v>1.9177241078249467E-2</v>
      </c>
      <c r="O395" s="107">
        <f t="shared" si="150"/>
        <v>31</v>
      </c>
      <c r="P395" s="197">
        <f t="shared" si="151"/>
        <v>0.16636575952445423</v>
      </c>
      <c r="Q395" s="98">
        <f t="shared" si="152"/>
        <v>59.830505737309274</v>
      </c>
      <c r="R395" s="197">
        <f t="shared" si="153"/>
        <v>0.32108862999095722</v>
      </c>
      <c r="S395" s="208">
        <f t="shared" si="154"/>
        <v>90.830505737309267</v>
      </c>
      <c r="T395" s="213">
        <f t="shared" si="140"/>
        <v>18034.388385737311</v>
      </c>
      <c r="U395" s="84">
        <f t="shared" si="155"/>
        <v>9.1769999999999996</v>
      </c>
      <c r="V395" s="199">
        <f t="shared" si="156"/>
        <v>4.9249631456642469E-2</v>
      </c>
      <c r="W395" s="86">
        <f t="shared" si="157"/>
        <v>86.328914020046412</v>
      </c>
      <c r="X395" s="199">
        <f t="shared" si="158"/>
        <v>0.46329597902794606</v>
      </c>
      <c r="Y395" s="216">
        <f t="shared" si="159"/>
        <v>95.505914020046418</v>
      </c>
      <c r="Z395" s="98">
        <f t="shared" si="160"/>
        <v>186.33641975735569</v>
      </c>
      <c r="AA395" s="83">
        <f t="shared" si="141"/>
        <v>1.0167871862782696E-2</v>
      </c>
      <c r="AB395" s="51">
        <f t="shared" si="142"/>
        <v>165.10570024264402</v>
      </c>
      <c r="AC395" s="30">
        <f t="shared" si="143"/>
        <v>9.0093692154667691E-3</v>
      </c>
      <c r="AD395" s="32">
        <f t="shared" si="144"/>
        <v>0.99152660075259713</v>
      </c>
      <c r="AE395" s="130">
        <f t="shared" si="145"/>
        <v>0.97250764240399112</v>
      </c>
      <c r="AF395" s="141">
        <f t="shared" si="146"/>
        <v>254.52010947520671</v>
      </c>
      <c r="AG395" s="48">
        <f t="shared" si="161"/>
        <v>-254.52010947520671</v>
      </c>
      <c r="AH395" s="140">
        <f t="shared" si="162"/>
        <v>1.3888470450464188</v>
      </c>
      <c r="AI395" s="173">
        <f t="shared" si="163"/>
        <v>1.3888470450464187E-2</v>
      </c>
      <c r="AJ395" s="170">
        <f t="shared" si="164"/>
        <v>-1.3888470450464187E-2</v>
      </c>
      <c r="AK395" s="137">
        <f t="shared" si="147"/>
        <v>440.85652923256237</v>
      </c>
      <c r="AL395" s="8">
        <f t="shared" si="148"/>
        <v>2.4056342313246881E-2</v>
      </c>
    </row>
    <row r="396" spans="1:38" x14ac:dyDescent="0.2">
      <c r="A396" s="13" t="s">
        <v>30</v>
      </c>
      <c r="B396" s="270">
        <v>0.91666666666666696</v>
      </c>
      <c r="C396" s="271"/>
      <c r="D396" s="272"/>
      <c r="E396" s="249">
        <v>112.5</v>
      </c>
      <c r="F396" s="250"/>
      <c r="G396" s="251"/>
      <c r="H396" s="39">
        <v>17996</v>
      </c>
      <c r="I396" s="44">
        <v>17637.984</v>
      </c>
      <c r="J396" s="45">
        <v>8.3199999999999996E-2</v>
      </c>
      <c r="K396" s="41">
        <f t="shared" si="149"/>
        <v>17638.067200000001</v>
      </c>
      <c r="L396" s="116">
        <v>16820.76844</v>
      </c>
      <c r="M396" s="29">
        <f t="shared" si="138"/>
        <v>357.93279999999868</v>
      </c>
      <c r="N396" s="81">
        <f t="shared" si="139"/>
        <v>1.9889575461213529E-2</v>
      </c>
      <c r="O396" s="107">
        <f t="shared" si="150"/>
        <v>31</v>
      </c>
      <c r="P396" s="197">
        <f t="shared" si="151"/>
        <v>0.1713606638006179</v>
      </c>
      <c r="Q396" s="98">
        <f t="shared" si="152"/>
        <v>57.611373065132561</v>
      </c>
      <c r="R396" s="197">
        <f t="shared" si="153"/>
        <v>0.3184620364808437</v>
      </c>
      <c r="S396" s="208">
        <f t="shared" si="154"/>
        <v>88.611373065132568</v>
      </c>
      <c r="T396" s="213">
        <f t="shared" si="140"/>
        <v>17695.678573065135</v>
      </c>
      <c r="U396" s="84">
        <f t="shared" si="155"/>
        <v>9.1769999999999996</v>
      </c>
      <c r="V396" s="199">
        <f t="shared" si="156"/>
        <v>5.0728284248331305E-2</v>
      </c>
      <c r="W396" s="86">
        <f t="shared" si="157"/>
        <v>83.116621771192399</v>
      </c>
      <c r="X396" s="199">
        <f t="shared" si="158"/>
        <v>0.45944901547020711</v>
      </c>
      <c r="Y396" s="216">
        <f t="shared" si="159"/>
        <v>92.293621771192392</v>
      </c>
      <c r="Z396" s="98">
        <f t="shared" si="160"/>
        <v>180.90499483632496</v>
      </c>
      <c r="AA396" s="83">
        <f t="shared" si="141"/>
        <v>1.0052511382325238E-2</v>
      </c>
      <c r="AB396" s="51">
        <f t="shared" si="142"/>
        <v>177.02780516367372</v>
      </c>
      <c r="AC396" s="30">
        <f t="shared" si="143"/>
        <v>9.837064078888293E-3</v>
      </c>
      <c r="AD396" s="32">
        <f t="shared" si="144"/>
        <v>0.99152660075259713</v>
      </c>
      <c r="AE396" s="130">
        <f t="shared" si="145"/>
        <v>0.97180097353015649</v>
      </c>
      <c r="AF396" s="141">
        <f t="shared" si="146"/>
        <v>249.84788141412602</v>
      </c>
      <c r="AG396" s="48">
        <f t="shared" si="161"/>
        <v>-249.84788141412602</v>
      </c>
      <c r="AH396" s="140">
        <f t="shared" si="162"/>
        <v>1.3883523083692266</v>
      </c>
      <c r="AI396" s="173">
        <f t="shared" si="163"/>
        <v>1.3883523083692267E-2</v>
      </c>
      <c r="AJ396" s="170">
        <f t="shared" si="164"/>
        <v>-1.3883523083692267E-2</v>
      </c>
      <c r="AK396" s="137">
        <f t="shared" si="147"/>
        <v>430.75287625045098</v>
      </c>
      <c r="AL396" s="8">
        <f t="shared" si="148"/>
        <v>2.3936034466017504E-2</v>
      </c>
    </row>
    <row r="397" spans="1:38" x14ac:dyDescent="0.2">
      <c r="A397" s="13" t="s">
        <v>30</v>
      </c>
      <c r="B397" s="270">
        <v>0.95833333333333304</v>
      </c>
      <c r="C397" s="271"/>
      <c r="D397" s="272"/>
      <c r="E397" s="249">
        <v>112.5</v>
      </c>
      <c r="F397" s="250"/>
      <c r="G397" s="251"/>
      <c r="H397" s="39">
        <v>17314</v>
      </c>
      <c r="I397" s="44">
        <v>16967.647000000001</v>
      </c>
      <c r="J397" s="45">
        <v>8.6419999999999997E-2</v>
      </c>
      <c r="K397" s="41">
        <f t="shared" si="149"/>
        <v>16967.73342</v>
      </c>
      <c r="L397" s="116">
        <v>16639.54436</v>
      </c>
      <c r="M397" s="29">
        <f t="shared" si="138"/>
        <v>346.26657999999952</v>
      </c>
      <c r="N397" s="81">
        <f t="shared" si="139"/>
        <v>1.9999224904701369E-2</v>
      </c>
      <c r="O397" s="107">
        <f t="shared" si="150"/>
        <v>31</v>
      </c>
      <c r="P397" s="197">
        <f t="shared" si="151"/>
        <v>0.18193288384514536</v>
      </c>
      <c r="Q397" s="98">
        <f t="shared" si="152"/>
        <v>53.315551372626828</v>
      </c>
      <c r="R397" s="197">
        <f t="shared" si="153"/>
        <v>0.31289845209729023</v>
      </c>
      <c r="S397" s="208">
        <f t="shared" si="154"/>
        <v>84.315551372626828</v>
      </c>
      <c r="T397" s="213">
        <f t="shared" si="140"/>
        <v>17021.048971372627</v>
      </c>
      <c r="U397" s="84">
        <f t="shared" si="155"/>
        <v>9.1769999999999996</v>
      </c>
      <c r="V397" s="199">
        <f t="shared" si="156"/>
        <v>5.3858002420867704E-2</v>
      </c>
      <c r="W397" s="86">
        <f t="shared" si="157"/>
        <v>76.899954615383947</v>
      </c>
      <c r="X397" s="199">
        <f t="shared" si="158"/>
        <v>0.4513106616366967</v>
      </c>
      <c r="Y397" s="216">
        <f t="shared" si="159"/>
        <v>86.076954615383954</v>
      </c>
      <c r="Z397" s="98">
        <f t="shared" si="160"/>
        <v>170.39250598801078</v>
      </c>
      <c r="AA397" s="83">
        <f t="shared" si="141"/>
        <v>9.8413137338576179E-3</v>
      </c>
      <c r="AB397" s="51">
        <f t="shared" si="142"/>
        <v>175.87407401198874</v>
      </c>
      <c r="AC397" s="30">
        <f t="shared" si="143"/>
        <v>1.0157911170843753E-2</v>
      </c>
      <c r="AD397" s="32">
        <f t="shared" si="144"/>
        <v>0.99152660075259713</v>
      </c>
      <c r="AE397" s="130">
        <f t="shared" si="145"/>
        <v>0.97169188822224806</v>
      </c>
      <c r="AF397" s="141">
        <f t="shared" si="146"/>
        <v>240.36609874928624</v>
      </c>
      <c r="AG397" s="48">
        <f t="shared" si="161"/>
        <v>-240.36609874928624</v>
      </c>
      <c r="AH397" s="140">
        <f t="shared" si="162"/>
        <v>1.3882759544258187</v>
      </c>
      <c r="AI397" s="173">
        <f t="shared" si="163"/>
        <v>1.3882759544258187E-2</v>
      </c>
      <c r="AJ397" s="170">
        <f t="shared" si="164"/>
        <v>-1.3882759544258187E-2</v>
      </c>
      <c r="AK397" s="137">
        <f t="shared" si="147"/>
        <v>410.75860473729699</v>
      </c>
      <c r="AL397" s="8">
        <f t="shared" si="148"/>
        <v>2.3724073278115803E-2</v>
      </c>
    </row>
    <row r="398" spans="1:38" ht="13.5" thickBot="1" x14ac:dyDescent="0.25">
      <c r="A398" s="10" t="s">
        <v>31</v>
      </c>
      <c r="B398" s="278">
        <v>0</v>
      </c>
      <c r="C398" s="279"/>
      <c r="D398" s="280"/>
      <c r="E398" s="281">
        <v>112.5</v>
      </c>
      <c r="F398" s="282"/>
      <c r="G398" s="283"/>
      <c r="H398" s="40">
        <v>16720</v>
      </c>
      <c r="I398" s="46">
        <v>16411.168000000001</v>
      </c>
      <c r="J398" s="47">
        <v>8.6849999999999997E-2</v>
      </c>
      <c r="K398" s="41">
        <f t="shared" si="149"/>
        <v>16411.254850000001</v>
      </c>
      <c r="L398" s="117">
        <v>16395.841779999999</v>
      </c>
      <c r="M398" s="33">
        <f t="shared" si="138"/>
        <v>308.74514999999883</v>
      </c>
      <c r="N398" s="82">
        <f t="shared" ref="N398:N399" si="165">IF(H398=0,0,M398/H398)</f>
        <v>1.8465619019138686E-2</v>
      </c>
      <c r="O398" s="111">
        <f t="shared" si="150"/>
        <v>31</v>
      </c>
      <c r="P398" s="200">
        <f t="shared" si="151"/>
        <v>0.1913856494388238</v>
      </c>
      <c r="Q398" s="99">
        <f t="shared" si="152"/>
        <v>49.875793657712684</v>
      </c>
      <c r="R398" s="200">
        <f t="shared" si="153"/>
        <v>0.30791971485348746</v>
      </c>
      <c r="S398" s="209">
        <f t="shared" si="154"/>
        <v>80.875793657712677</v>
      </c>
      <c r="T398" s="214">
        <f t="shared" si="140"/>
        <v>16461.130643657714</v>
      </c>
      <c r="U398" s="217">
        <f t="shared" si="155"/>
        <v>9.1769999999999996</v>
      </c>
      <c r="V398" s="201">
        <f t="shared" si="156"/>
        <v>5.6656325964518903E-2</v>
      </c>
      <c r="W398" s="101">
        <f t="shared" si="157"/>
        <v>71.923823141391225</v>
      </c>
      <c r="X398" s="201">
        <f t="shared" si="158"/>
        <v>0.44403830974316982</v>
      </c>
      <c r="Y398" s="218">
        <f t="shared" si="159"/>
        <v>81.100823141391231</v>
      </c>
      <c r="Z398" s="99">
        <f t="shared" si="160"/>
        <v>161.97661679910391</v>
      </c>
      <c r="AA398" s="102">
        <f t="shared" ref="AA398:AA399" si="166">IF(H398=0,0,Z398/H398)</f>
        <v>9.6875966985109987E-3</v>
      </c>
      <c r="AB398" s="52">
        <f t="shared" si="142"/>
        <v>146.76853320089492</v>
      </c>
      <c r="AC398" s="34">
        <f t="shared" ref="AC398:AC399" si="167">IF(H398=0,0,AB398/H398)</f>
        <v>8.7780223206276875E-3</v>
      </c>
      <c r="AD398" s="35">
        <f t="shared" si="144"/>
        <v>0.99152660075259713</v>
      </c>
      <c r="AE398" s="131">
        <f t="shared" si="145"/>
        <v>0.97321229793180619</v>
      </c>
      <c r="AF398" s="142">
        <f t="shared" si="146"/>
        <v>232.29774074052094</v>
      </c>
      <c r="AG398" s="100">
        <f t="shared" si="161"/>
        <v>-232.29774074052094</v>
      </c>
      <c r="AH398" s="143">
        <f t="shared" si="162"/>
        <v>1.3893405546681874</v>
      </c>
      <c r="AI398" s="173">
        <f t="shared" si="163"/>
        <v>1.3893405546681874E-2</v>
      </c>
      <c r="AJ398" s="170">
        <f t="shared" si="164"/>
        <v>-1.3893405546681874E-2</v>
      </c>
      <c r="AK398" s="138">
        <f t="shared" si="147"/>
        <v>394.27435753962482</v>
      </c>
      <c r="AL398" s="36">
        <f t="shared" ref="AL398:AL399" si="168">IF(H398=0,0,AK398/H398)</f>
        <v>2.3581002245192873E-2</v>
      </c>
    </row>
    <row r="399" spans="1:38" ht="15.75" customHeight="1" thickBot="1" x14ac:dyDescent="0.25">
      <c r="E399" s="233" t="s">
        <v>52</v>
      </c>
      <c r="F399" s="234"/>
      <c r="G399" s="235"/>
      <c r="H399" s="57">
        <f>SUM(H14:H398)</f>
        <v>6498008</v>
      </c>
      <c r="I399" s="58">
        <f t="shared" ref="I399:L399" si="169">SUM(I14:I398)</f>
        <v>6368742.9185999995</v>
      </c>
      <c r="J399" s="59">
        <f t="shared" si="169"/>
        <v>1151.0154100000025</v>
      </c>
      <c r="K399" s="114">
        <f t="shared" si="169"/>
        <v>6369893.9340100037</v>
      </c>
      <c r="L399" s="60">
        <f t="shared" si="169"/>
        <v>6457190.3716999944</v>
      </c>
      <c r="M399" s="49">
        <f t="shared" si="138"/>
        <v>128114.06598999631</v>
      </c>
      <c r="N399" s="50">
        <f t="shared" si="165"/>
        <v>1.9715898470730769E-2</v>
      </c>
      <c r="O399" s="103">
        <f>SUM(O14:O398)</f>
        <v>11935</v>
      </c>
      <c r="P399" s="202">
        <f t="shared" si="151"/>
        <v>0.16837134245808127</v>
      </c>
      <c r="Q399" s="104">
        <f>SUM(Q14:Q398)</f>
        <v>22677.233611819676</v>
      </c>
      <c r="R399" s="202">
        <f t="shared" si="153"/>
        <v>0.31991589999644759</v>
      </c>
      <c r="S399" s="210">
        <f>SUM(S14:S398)</f>
        <v>34612.233611819654</v>
      </c>
      <c r="T399" s="215">
        <f t="shared" ref="T399" si="170">SUM(T14:T398)</f>
        <v>6392571.1676218193</v>
      </c>
      <c r="U399" s="219">
        <f>SUM(U14:U398)</f>
        <v>3533.1450000000127</v>
      </c>
      <c r="V399" s="203">
        <f t="shared" si="156"/>
        <v>4.9843348701219918E-2</v>
      </c>
      <c r="W399" s="104">
        <f>SUM(W14:W398)</f>
        <v>32739.60588589203</v>
      </c>
      <c r="X399" s="203">
        <f t="shared" si="158"/>
        <v>0.46186940884425143</v>
      </c>
      <c r="Y399" s="210">
        <f>SUM(Y14:Y398)</f>
        <v>36272.750885892048</v>
      </c>
      <c r="Z399" s="105">
        <f>S399+Y399</f>
        <v>70884.984497711703</v>
      </c>
      <c r="AA399" s="204">
        <f t="shared" si="166"/>
        <v>1.0908725335166054E-2</v>
      </c>
      <c r="AB399" s="56">
        <f t="shared" si="142"/>
        <v>57229.081492284604</v>
      </c>
      <c r="AC399" s="160">
        <f t="shared" si="167"/>
        <v>8.8071731355647154E-3</v>
      </c>
      <c r="AD399" s="55">
        <f t="shared" si="144"/>
        <v>0.99152660075259713</v>
      </c>
      <c r="AE399" s="132">
        <f t="shared" si="145"/>
        <v>0.9718021303061849</v>
      </c>
      <c r="AF399" s="54">
        <f t="shared" si="146"/>
        <v>90215.296680741056</v>
      </c>
      <c r="AG399" s="53">
        <f t="shared" ref="AG399" si="171">AF399*-1</f>
        <v>-90215.296680741056</v>
      </c>
      <c r="AH399" s="144">
        <f>SQRT(AD399^2+AE399^2)</f>
        <v>1.3883531180746631</v>
      </c>
      <c r="AI399" s="174">
        <f>-AJ399</f>
        <v>1.3883531180746631E-2</v>
      </c>
      <c r="AJ399" s="171">
        <f>(AH399*-1)/100</f>
        <v>-1.3883531180746631E-2</v>
      </c>
      <c r="AK399" s="139">
        <f t="shared" si="147"/>
        <v>161100.28117845277</v>
      </c>
      <c r="AL399" s="37">
        <f t="shared" si="168"/>
        <v>2.4792256515912686E-2</v>
      </c>
    </row>
  </sheetData>
  <mergeCells count="814">
    <mergeCell ref="BS40:BV40"/>
    <mergeCell ref="AS24:BO24"/>
    <mergeCell ref="AK3:AL10"/>
    <mergeCell ref="E11:G11"/>
    <mergeCell ref="A4:A10"/>
    <mergeCell ref="B11:D11"/>
    <mergeCell ref="O3:AA10"/>
    <mergeCell ref="M3:N10"/>
    <mergeCell ref="H4:L10"/>
    <mergeCell ref="AB3:AC10"/>
    <mergeCell ref="AD3:AE10"/>
    <mergeCell ref="A3:L3"/>
    <mergeCell ref="B4:B5"/>
    <mergeCell ref="E12:G12"/>
    <mergeCell ref="B12:D12"/>
    <mergeCell ref="B38:D38"/>
    <mergeCell ref="B39:D39"/>
    <mergeCell ref="B40:D40"/>
    <mergeCell ref="B362:D362"/>
    <mergeCell ref="B363:D363"/>
    <mergeCell ref="B364:D364"/>
    <mergeCell ref="B365:D365"/>
    <mergeCell ref="B366:D366"/>
    <mergeCell ref="B367:D367"/>
    <mergeCell ref="B356:D356"/>
    <mergeCell ref="B357:D357"/>
    <mergeCell ref="B358:D358"/>
    <mergeCell ref="B359:D359"/>
    <mergeCell ref="B360:D360"/>
    <mergeCell ref="B361:D361"/>
    <mergeCell ref="B374:D374"/>
    <mergeCell ref="B375:D375"/>
    <mergeCell ref="B376:D376"/>
    <mergeCell ref="B377:D377"/>
    <mergeCell ref="B378:D378"/>
    <mergeCell ref="B379:D379"/>
    <mergeCell ref="B368:D368"/>
    <mergeCell ref="B369:D369"/>
    <mergeCell ref="B370:D370"/>
    <mergeCell ref="B371:D371"/>
    <mergeCell ref="B372:D372"/>
    <mergeCell ref="B373:D373"/>
    <mergeCell ref="B386:D386"/>
    <mergeCell ref="B387:D387"/>
    <mergeCell ref="B388:D388"/>
    <mergeCell ref="B389:D389"/>
    <mergeCell ref="B390:D390"/>
    <mergeCell ref="B391:D391"/>
    <mergeCell ref="B380:D380"/>
    <mergeCell ref="B381:D381"/>
    <mergeCell ref="B382:D382"/>
    <mergeCell ref="B383:D383"/>
    <mergeCell ref="B384:D384"/>
    <mergeCell ref="B385:D385"/>
    <mergeCell ref="B350:D350"/>
    <mergeCell ref="B351:D351"/>
    <mergeCell ref="B352:D352"/>
    <mergeCell ref="B353:D353"/>
    <mergeCell ref="B354:D354"/>
    <mergeCell ref="B355:D355"/>
    <mergeCell ref="B344:D344"/>
    <mergeCell ref="B345:D345"/>
    <mergeCell ref="B346:D346"/>
    <mergeCell ref="B347:D347"/>
    <mergeCell ref="B348:D348"/>
    <mergeCell ref="B349:D349"/>
    <mergeCell ref="B338:D338"/>
    <mergeCell ref="B339:D339"/>
    <mergeCell ref="B340:D340"/>
    <mergeCell ref="B341:D341"/>
    <mergeCell ref="B342:D342"/>
    <mergeCell ref="B343:D343"/>
    <mergeCell ref="B332:D332"/>
    <mergeCell ref="B333:D333"/>
    <mergeCell ref="B334:D334"/>
    <mergeCell ref="B335:D335"/>
    <mergeCell ref="B336:D336"/>
    <mergeCell ref="B337:D337"/>
    <mergeCell ref="B326:D326"/>
    <mergeCell ref="B327:D327"/>
    <mergeCell ref="B328:D328"/>
    <mergeCell ref="B329:D329"/>
    <mergeCell ref="B330:D330"/>
    <mergeCell ref="B331:D331"/>
    <mergeCell ref="B320:D320"/>
    <mergeCell ref="B321:D321"/>
    <mergeCell ref="B322:D322"/>
    <mergeCell ref="B323:D323"/>
    <mergeCell ref="B324:D324"/>
    <mergeCell ref="B325:D325"/>
    <mergeCell ref="B314:D314"/>
    <mergeCell ref="B315:D315"/>
    <mergeCell ref="B316:D316"/>
    <mergeCell ref="B317:D317"/>
    <mergeCell ref="B318:D318"/>
    <mergeCell ref="B319:D319"/>
    <mergeCell ref="B308:D308"/>
    <mergeCell ref="B309:D309"/>
    <mergeCell ref="B310:D310"/>
    <mergeCell ref="B311:D311"/>
    <mergeCell ref="B312:D312"/>
    <mergeCell ref="B313:D313"/>
    <mergeCell ref="B302:D302"/>
    <mergeCell ref="B303:D303"/>
    <mergeCell ref="B304:D304"/>
    <mergeCell ref="B305:D305"/>
    <mergeCell ref="B306:D306"/>
    <mergeCell ref="B307:D307"/>
    <mergeCell ref="B296:D296"/>
    <mergeCell ref="B297:D297"/>
    <mergeCell ref="B298:D298"/>
    <mergeCell ref="B299:D299"/>
    <mergeCell ref="B300:D300"/>
    <mergeCell ref="B301:D301"/>
    <mergeCell ref="B290:D290"/>
    <mergeCell ref="B291:D291"/>
    <mergeCell ref="B292:D292"/>
    <mergeCell ref="B293:D293"/>
    <mergeCell ref="B294:D294"/>
    <mergeCell ref="B295:D295"/>
    <mergeCell ref="B284:D284"/>
    <mergeCell ref="B285:D285"/>
    <mergeCell ref="B286:D286"/>
    <mergeCell ref="B287:D287"/>
    <mergeCell ref="B288:D288"/>
    <mergeCell ref="B289:D289"/>
    <mergeCell ref="B278:D278"/>
    <mergeCell ref="B279:D279"/>
    <mergeCell ref="B280:D280"/>
    <mergeCell ref="B281:D281"/>
    <mergeCell ref="B282:D282"/>
    <mergeCell ref="B283:D283"/>
    <mergeCell ref="B272:D272"/>
    <mergeCell ref="B273:D273"/>
    <mergeCell ref="B274:D274"/>
    <mergeCell ref="B275:D275"/>
    <mergeCell ref="B276:D276"/>
    <mergeCell ref="B277:D277"/>
    <mergeCell ref="B266:D266"/>
    <mergeCell ref="B267:D267"/>
    <mergeCell ref="B268:D268"/>
    <mergeCell ref="B269:D269"/>
    <mergeCell ref="B270:D270"/>
    <mergeCell ref="B271:D271"/>
    <mergeCell ref="B260:D260"/>
    <mergeCell ref="B261:D261"/>
    <mergeCell ref="B262:D262"/>
    <mergeCell ref="B263:D263"/>
    <mergeCell ref="B264:D264"/>
    <mergeCell ref="B265:D265"/>
    <mergeCell ref="B254:D254"/>
    <mergeCell ref="B255:D255"/>
    <mergeCell ref="B256:D256"/>
    <mergeCell ref="B257:D257"/>
    <mergeCell ref="B258:D258"/>
    <mergeCell ref="B259:D259"/>
    <mergeCell ref="B248:D248"/>
    <mergeCell ref="B249:D249"/>
    <mergeCell ref="B250:D250"/>
    <mergeCell ref="B251:D251"/>
    <mergeCell ref="B252:D252"/>
    <mergeCell ref="B253:D253"/>
    <mergeCell ref="B242:D242"/>
    <mergeCell ref="B243:D243"/>
    <mergeCell ref="B244:D244"/>
    <mergeCell ref="B245:D245"/>
    <mergeCell ref="B246:D246"/>
    <mergeCell ref="B247:D247"/>
    <mergeCell ref="B236:D236"/>
    <mergeCell ref="B237:D237"/>
    <mergeCell ref="B238:D238"/>
    <mergeCell ref="B239:D239"/>
    <mergeCell ref="B240:D240"/>
    <mergeCell ref="B241:D241"/>
    <mergeCell ref="B230:D230"/>
    <mergeCell ref="B231:D231"/>
    <mergeCell ref="B232:D232"/>
    <mergeCell ref="B233:D233"/>
    <mergeCell ref="B234:D234"/>
    <mergeCell ref="B235:D235"/>
    <mergeCell ref="B224:D224"/>
    <mergeCell ref="B225:D225"/>
    <mergeCell ref="B226:D226"/>
    <mergeCell ref="B227:D227"/>
    <mergeCell ref="B228:D228"/>
    <mergeCell ref="B229:D229"/>
    <mergeCell ref="B218:D218"/>
    <mergeCell ref="B219:D219"/>
    <mergeCell ref="B220:D220"/>
    <mergeCell ref="B221:D221"/>
    <mergeCell ref="B222:D222"/>
    <mergeCell ref="B223:D223"/>
    <mergeCell ref="B212:D212"/>
    <mergeCell ref="B213:D213"/>
    <mergeCell ref="B214:D214"/>
    <mergeCell ref="B215:D215"/>
    <mergeCell ref="B216:D216"/>
    <mergeCell ref="B217:D217"/>
    <mergeCell ref="B206:D206"/>
    <mergeCell ref="B207:D207"/>
    <mergeCell ref="B208:D208"/>
    <mergeCell ref="B209:D209"/>
    <mergeCell ref="B210:D210"/>
    <mergeCell ref="B211:D211"/>
    <mergeCell ref="B200:D200"/>
    <mergeCell ref="B201:D201"/>
    <mergeCell ref="B202:D202"/>
    <mergeCell ref="B203:D203"/>
    <mergeCell ref="B204:D204"/>
    <mergeCell ref="B205:D205"/>
    <mergeCell ref="B194:D194"/>
    <mergeCell ref="B195:D195"/>
    <mergeCell ref="B196:D196"/>
    <mergeCell ref="B197:D197"/>
    <mergeCell ref="B198:D198"/>
    <mergeCell ref="B199:D199"/>
    <mergeCell ref="B188:D188"/>
    <mergeCell ref="B189:D189"/>
    <mergeCell ref="B190:D190"/>
    <mergeCell ref="B191:D191"/>
    <mergeCell ref="B192:D192"/>
    <mergeCell ref="B193:D193"/>
    <mergeCell ref="B182:D182"/>
    <mergeCell ref="B183:D183"/>
    <mergeCell ref="B184:D184"/>
    <mergeCell ref="B185:D185"/>
    <mergeCell ref="B186:D186"/>
    <mergeCell ref="B187:D187"/>
    <mergeCell ref="B176:D176"/>
    <mergeCell ref="B177:D177"/>
    <mergeCell ref="B178:D178"/>
    <mergeCell ref="B179:D179"/>
    <mergeCell ref="B180:D180"/>
    <mergeCell ref="B181:D181"/>
    <mergeCell ref="B170:D170"/>
    <mergeCell ref="B171:D171"/>
    <mergeCell ref="B172:D172"/>
    <mergeCell ref="B173:D173"/>
    <mergeCell ref="B174:D174"/>
    <mergeCell ref="B175:D175"/>
    <mergeCell ref="B164:D164"/>
    <mergeCell ref="B165:D165"/>
    <mergeCell ref="B166:D166"/>
    <mergeCell ref="B167:D167"/>
    <mergeCell ref="B168:D168"/>
    <mergeCell ref="B169:D169"/>
    <mergeCell ref="B158:D158"/>
    <mergeCell ref="B159:D159"/>
    <mergeCell ref="B160:D160"/>
    <mergeCell ref="B161:D161"/>
    <mergeCell ref="B162:D162"/>
    <mergeCell ref="B163:D163"/>
    <mergeCell ref="B152:D152"/>
    <mergeCell ref="B153:D153"/>
    <mergeCell ref="B154:D154"/>
    <mergeCell ref="B155:D155"/>
    <mergeCell ref="B156:D156"/>
    <mergeCell ref="B157:D157"/>
    <mergeCell ref="B146:D146"/>
    <mergeCell ref="B147:D147"/>
    <mergeCell ref="B148:D148"/>
    <mergeCell ref="B149:D149"/>
    <mergeCell ref="B150:D150"/>
    <mergeCell ref="B151:D151"/>
    <mergeCell ref="B140:D140"/>
    <mergeCell ref="B141:D141"/>
    <mergeCell ref="B142:D142"/>
    <mergeCell ref="B143:D143"/>
    <mergeCell ref="B144:D144"/>
    <mergeCell ref="B145:D145"/>
    <mergeCell ref="B134:D134"/>
    <mergeCell ref="B135:D135"/>
    <mergeCell ref="B136:D136"/>
    <mergeCell ref="B137:D137"/>
    <mergeCell ref="B138:D138"/>
    <mergeCell ref="B139:D139"/>
    <mergeCell ref="B128:D128"/>
    <mergeCell ref="B129:D129"/>
    <mergeCell ref="B130:D130"/>
    <mergeCell ref="B131:D131"/>
    <mergeCell ref="B132:D132"/>
    <mergeCell ref="B133:D133"/>
    <mergeCell ref="B122:D122"/>
    <mergeCell ref="B123:D123"/>
    <mergeCell ref="B124:D124"/>
    <mergeCell ref="B125:D125"/>
    <mergeCell ref="B126:D126"/>
    <mergeCell ref="B127:D127"/>
    <mergeCell ref="B116:D116"/>
    <mergeCell ref="B117:D117"/>
    <mergeCell ref="B118:D118"/>
    <mergeCell ref="B119:D119"/>
    <mergeCell ref="B120:D120"/>
    <mergeCell ref="B121:D121"/>
    <mergeCell ref="B110:D110"/>
    <mergeCell ref="B111:D111"/>
    <mergeCell ref="B112:D112"/>
    <mergeCell ref="B113:D113"/>
    <mergeCell ref="B114:D114"/>
    <mergeCell ref="B115:D115"/>
    <mergeCell ref="B104:D104"/>
    <mergeCell ref="B105:D105"/>
    <mergeCell ref="B106:D106"/>
    <mergeCell ref="B107:D107"/>
    <mergeCell ref="B108:D108"/>
    <mergeCell ref="B109:D109"/>
    <mergeCell ref="B98:D98"/>
    <mergeCell ref="B99:D99"/>
    <mergeCell ref="B100:D100"/>
    <mergeCell ref="B101:D101"/>
    <mergeCell ref="B102:D102"/>
    <mergeCell ref="B103:D103"/>
    <mergeCell ref="B92:D92"/>
    <mergeCell ref="B93:D93"/>
    <mergeCell ref="B94:D94"/>
    <mergeCell ref="B95:D95"/>
    <mergeCell ref="B96:D96"/>
    <mergeCell ref="B97:D97"/>
    <mergeCell ref="B86:D86"/>
    <mergeCell ref="B87:D87"/>
    <mergeCell ref="B88:D88"/>
    <mergeCell ref="B89:D89"/>
    <mergeCell ref="B90:D90"/>
    <mergeCell ref="B91:D91"/>
    <mergeCell ref="B80:D80"/>
    <mergeCell ref="B81:D81"/>
    <mergeCell ref="B82:D82"/>
    <mergeCell ref="B83:D83"/>
    <mergeCell ref="B84:D84"/>
    <mergeCell ref="B85:D85"/>
    <mergeCell ref="B74:D74"/>
    <mergeCell ref="B75:D75"/>
    <mergeCell ref="B76:D76"/>
    <mergeCell ref="B77:D77"/>
    <mergeCell ref="B78:D78"/>
    <mergeCell ref="B79:D79"/>
    <mergeCell ref="B68:D68"/>
    <mergeCell ref="B69:D69"/>
    <mergeCell ref="B70:D70"/>
    <mergeCell ref="B71:D71"/>
    <mergeCell ref="B72:D72"/>
    <mergeCell ref="B73:D73"/>
    <mergeCell ref="B64:D64"/>
    <mergeCell ref="B65:D65"/>
    <mergeCell ref="B66:D66"/>
    <mergeCell ref="B67:D67"/>
    <mergeCell ref="B56:D56"/>
    <mergeCell ref="B57:D57"/>
    <mergeCell ref="B58:D58"/>
    <mergeCell ref="B59:D59"/>
    <mergeCell ref="B60:D60"/>
    <mergeCell ref="B61:D61"/>
    <mergeCell ref="B55:D55"/>
    <mergeCell ref="B44:D44"/>
    <mergeCell ref="B45:D45"/>
    <mergeCell ref="B46:D46"/>
    <mergeCell ref="B47:D47"/>
    <mergeCell ref="B48:D48"/>
    <mergeCell ref="B49:D49"/>
    <mergeCell ref="B62:D62"/>
    <mergeCell ref="B63:D63"/>
    <mergeCell ref="B50:D50"/>
    <mergeCell ref="B51:D51"/>
    <mergeCell ref="E383:G383"/>
    <mergeCell ref="E384:G384"/>
    <mergeCell ref="E385:G385"/>
    <mergeCell ref="E386:G386"/>
    <mergeCell ref="E387:G387"/>
    <mergeCell ref="E388:G388"/>
    <mergeCell ref="B19:D19"/>
    <mergeCell ref="B32:D32"/>
    <mergeCell ref="B33:D33"/>
    <mergeCell ref="B34:D34"/>
    <mergeCell ref="B35:D35"/>
    <mergeCell ref="B36:D36"/>
    <mergeCell ref="B37:D37"/>
    <mergeCell ref="B26:D26"/>
    <mergeCell ref="B27:D27"/>
    <mergeCell ref="B28:D28"/>
    <mergeCell ref="B29:D29"/>
    <mergeCell ref="B30:D30"/>
    <mergeCell ref="B31:D31"/>
    <mergeCell ref="B21:D21"/>
    <mergeCell ref="B22:D22"/>
    <mergeCell ref="B23:D23"/>
    <mergeCell ref="B24:D24"/>
    <mergeCell ref="B25:D25"/>
    <mergeCell ref="E395:G395"/>
    <mergeCell ref="E396:G396"/>
    <mergeCell ref="E397:G397"/>
    <mergeCell ref="B398:D398"/>
    <mergeCell ref="B397:D397"/>
    <mergeCell ref="B396:D396"/>
    <mergeCell ref="E389:G389"/>
    <mergeCell ref="E390:G390"/>
    <mergeCell ref="E391:G391"/>
    <mergeCell ref="E392:G392"/>
    <mergeCell ref="E393:G393"/>
    <mergeCell ref="E394:G394"/>
    <mergeCell ref="B392:D392"/>
    <mergeCell ref="B393:D393"/>
    <mergeCell ref="B394:D394"/>
    <mergeCell ref="B395:D395"/>
    <mergeCell ref="E398:G398"/>
    <mergeCell ref="E377:G377"/>
    <mergeCell ref="E378:G378"/>
    <mergeCell ref="E379:G379"/>
    <mergeCell ref="E380:G380"/>
    <mergeCell ref="E381:G381"/>
    <mergeCell ref="E382:G382"/>
    <mergeCell ref="E371:G371"/>
    <mergeCell ref="E372:G372"/>
    <mergeCell ref="E373:G373"/>
    <mergeCell ref="E374:G374"/>
    <mergeCell ref="E375:G375"/>
    <mergeCell ref="E376:G376"/>
    <mergeCell ref="E365:G365"/>
    <mergeCell ref="E366:G366"/>
    <mergeCell ref="E367:G367"/>
    <mergeCell ref="E368:G368"/>
    <mergeCell ref="E369:G369"/>
    <mergeCell ref="E370:G370"/>
    <mergeCell ref="E359:G359"/>
    <mergeCell ref="E360:G360"/>
    <mergeCell ref="E361:G361"/>
    <mergeCell ref="E362:G362"/>
    <mergeCell ref="E363:G363"/>
    <mergeCell ref="E364:G364"/>
    <mergeCell ref="E353:G353"/>
    <mergeCell ref="E354:G354"/>
    <mergeCell ref="E355:G355"/>
    <mergeCell ref="E356:G356"/>
    <mergeCell ref="E357:G357"/>
    <mergeCell ref="E358:G358"/>
    <mergeCell ref="E347:G347"/>
    <mergeCell ref="E348:G348"/>
    <mergeCell ref="E349:G349"/>
    <mergeCell ref="E350:G350"/>
    <mergeCell ref="E351:G351"/>
    <mergeCell ref="E352:G352"/>
    <mergeCell ref="E341:G341"/>
    <mergeCell ref="E342:G342"/>
    <mergeCell ref="E343:G343"/>
    <mergeCell ref="E344:G344"/>
    <mergeCell ref="E345:G345"/>
    <mergeCell ref="E346:G346"/>
    <mergeCell ref="E335:G335"/>
    <mergeCell ref="E336:G336"/>
    <mergeCell ref="E337:G337"/>
    <mergeCell ref="E338:G338"/>
    <mergeCell ref="E339:G339"/>
    <mergeCell ref="E340:G340"/>
    <mergeCell ref="E329:G329"/>
    <mergeCell ref="E330:G330"/>
    <mergeCell ref="E331:G331"/>
    <mergeCell ref="E332:G332"/>
    <mergeCell ref="E333:G333"/>
    <mergeCell ref="E334:G334"/>
    <mergeCell ref="E323:G323"/>
    <mergeCell ref="E324:G324"/>
    <mergeCell ref="E325:G325"/>
    <mergeCell ref="E326:G326"/>
    <mergeCell ref="E327:G327"/>
    <mergeCell ref="E328:G328"/>
    <mergeCell ref="E317:G317"/>
    <mergeCell ref="E318:G318"/>
    <mergeCell ref="E319:G319"/>
    <mergeCell ref="E320:G320"/>
    <mergeCell ref="E321:G321"/>
    <mergeCell ref="E322:G322"/>
    <mergeCell ref="E311:G311"/>
    <mergeCell ref="E312:G312"/>
    <mergeCell ref="E313:G313"/>
    <mergeCell ref="E314:G314"/>
    <mergeCell ref="E315:G315"/>
    <mergeCell ref="E316:G316"/>
    <mergeCell ref="E305:G305"/>
    <mergeCell ref="E306:G306"/>
    <mergeCell ref="E307:G307"/>
    <mergeCell ref="E308:G308"/>
    <mergeCell ref="E309:G309"/>
    <mergeCell ref="E310:G310"/>
    <mergeCell ref="E299:G299"/>
    <mergeCell ref="E300:G300"/>
    <mergeCell ref="E301:G301"/>
    <mergeCell ref="E302:G302"/>
    <mergeCell ref="E303:G303"/>
    <mergeCell ref="E304:G304"/>
    <mergeCell ref="E293:G293"/>
    <mergeCell ref="E294:G294"/>
    <mergeCell ref="E295:G295"/>
    <mergeCell ref="E296:G296"/>
    <mergeCell ref="E297:G297"/>
    <mergeCell ref="E298:G298"/>
    <mergeCell ref="E287:G287"/>
    <mergeCell ref="E288:G288"/>
    <mergeCell ref="E289:G289"/>
    <mergeCell ref="E290:G290"/>
    <mergeCell ref="E291:G291"/>
    <mergeCell ref="E292:G292"/>
    <mergeCell ref="E281:G281"/>
    <mergeCell ref="E282:G282"/>
    <mergeCell ref="E283:G283"/>
    <mergeCell ref="E284:G284"/>
    <mergeCell ref="E285:G285"/>
    <mergeCell ref="E286:G286"/>
    <mergeCell ref="E275:G275"/>
    <mergeCell ref="E276:G276"/>
    <mergeCell ref="E277:G277"/>
    <mergeCell ref="E278:G278"/>
    <mergeCell ref="E279:G279"/>
    <mergeCell ref="E280:G280"/>
    <mergeCell ref="E269:G269"/>
    <mergeCell ref="E270:G270"/>
    <mergeCell ref="E271:G271"/>
    <mergeCell ref="E272:G272"/>
    <mergeCell ref="E273:G273"/>
    <mergeCell ref="E274:G274"/>
    <mergeCell ref="E263:G263"/>
    <mergeCell ref="E264:G264"/>
    <mergeCell ref="E265:G265"/>
    <mergeCell ref="E266:G266"/>
    <mergeCell ref="E267:G267"/>
    <mergeCell ref="E268:G268"/>
    <mergeCell ref="E257:G257"/>
    <mergeCell ref="E258:G258"/>
    <mergeCell ref="E259:G259"/>
    <mergeCell ref="E260:G260"/>
    <mergeCell ref="E261:G261"/>
    <mergeCell ref="E262:G262"/>
    <mergeCell ref="E251:G251"/>
    <mergeCell ref="E252:G252"/>
    <mergeCell ref="E253:G253"/>
    <mergeCell ref="E254:G254"/>
    <mergeCell ref="E255:G255"/>
    <mergeCell ref="E256:G256"/>
    <mergeCell ref="E245:G245"/>
    <mergeCell ref="E246:G246"/>
    <mergeCell ref="E247:G247"/>
    <mergeCell ref="E248:G248"/>
    <mergeCell ref="E249:G249"/>
    <mergeCell ref="E250:G250"/>
    <mergeCell ref="E239:G239"/>
    <mergeCell ref="E240:G240"/>
    <mergeCell ref="E241:G241"/>
    <mergeCell ref="E242:G242"/>
    <mergeCell ref="E243:G243"/>
    <mergeCell ref="E244:G244"/>
    <mergeCell ref="E233:G233"/>
    <mergeCell ref="E234:G234"/>
    <mergeCell ref="E235:G235"/>
    <mergeCell ref="E236:G236"/>
    <mergeCell ref="E237:G237"/>
    <mergeCell ref="E238:G238"/>
    <mergeCell ref="E227:G227"/>
    <mergeCell ref="E228:G228"/>
    <mergeCell ref="E229:G229"/>
    <mergeCell ref="E230:G230"/>
    <mergeCell ref="E231:G231"/>
    <mergeCell ref="E232:G232"/>
    <mergeCell ref="E221:G221"/>
    <mergeCell ref="E222:G222"/>
    <mergeCell ref="E223:G223"/>
    <mergeCell ref="E224:G224"/>
    <mergeCell ref="E225:G225"/>
    <mergeCell ref="E226:G226"/>
    <mergeCell ref="E215:G215"/>
    <mergeCell ref="E216:G216"/>
    <mergeCell ref="E217:G217"/>
    <mergeCell ref="E218:G218"/>
    <mergeCell ref="E219:G219"/>
    <mergeCell ref="E220:G220"/>
    <mergeCell ref="E209:G209"/>
    <mergeCell ref="E210:G210"/>
    <mergeCell ref="E211:G211"/>
    <mergeCell ref="E212:G212"/>
    <mergeCell ref="E213:G213"/>
    <mergeCell ref="E214:G214"/>
    <mergeCell ref="E203:G203"/>
    <mergeCell ref="E204:G204"/>
    <mergeCell ref="E205:G205"/>
    <mergeCell ref="E206:G206"/>
    <mergeCell ref="E207:G207"/>
    <mergeCell ref="E208:G208"/>
    <mergeCell ref="E197:G197"/>
    <mergeCell ref="E198:G198"/>
    <mergeCell ref="E199:G199"/>
    <mergeCell ref="E200:G200"/>
    <mergeCell ref="E201:G201"/>
    <mergeCell ref="E202:G202"/>
    <mergeCell ref="E191:G191"/>
    <mergeCell ref="E192:G192"/>
    <mergeCell ref="E193:G193"/>
    <mergeCell ref="E194:G194"/>
    <mergeCell ref="E195:G195"/>
    <mergeCell ref="E196:G196"/>
    <mergeCell ref="E185:G185"/>
    <mergeCell ref="E186:G186"/>
    <mergeCell ref="E187:G187"/>
    <mergeCell ref="E188:G188"/>
    <mergeCell ref="E189:G189"/>
    <mergeCell ref="E190:G190"/>
    <mergeCell ref="E179:G179"/>
    <mergeCell ref="E180:G180"/>
    <mergeCell ref="E181:G181"/>
    <mergeCell ref="E182:G182"/>
    <mergeCell ref="E183:G183"/>
    <mergeCell ref="E184:G184"/>
    <mergeCell ref="E173:G173"/>
    <mergeCell ref="E174:G174"/>
    <mergeCell ref="E175:G175"/>
    <mergeCell ref="E176:G176"/>
    <mergeCell ref="E177:G177"/>
    <mergeCell ref="E178:G178"/>
    <mergeCell ref="E167:G167"/>
    <mergeCell ref="E168:G168"/>
    <mergeCell ref="E169:G169"/>
    <mergeCell ref="E170:G170"/>
    <mergeCell ref="E171:G171"/>
    <mergeCell ref="E172:G172"/>
    <mergeCell ref="E161:G161"/>
    <mergeCell ref="E162:G162"/>
    <mergeCell ref="E163:G163"/>
    <mergeCell ref="E164:G164"/>
    <mergeCell ref="E165:G165"/>
    <mergeCell ref="E166:G166"/>
    <mergeCell ref="E155:G155"/>
    <mergeCell ref="E156:G156"/>
    <mergeCell ref="E157:G157"/>
    <mergeCell ref="E158:G158"/>
    <mergeCell ref="E159:G159"/>
    <mergeCell ref="E160:G160"/>
    <mergeCell ref="E149:G149"/>
    <mergeCell ref="E150:G150"/>
    <mergeCell ref="E151:G151"/>
    <mergeCell ref="E152:G152"/>
    <mergeCell ref="E153:G153"/>
    <mergeCell ref="E154:G154"/>
    <mergeCell ref="E143:G143"/>
    <mergeCell ref="E144:G144"/>
    <mergeCell ref="E145:G145"/>
    <mergeCell ref="E146:G146"/>
    <mergeCell ref="E147:G147"/>
    <mergeCell ref="E148:G148"/>
    <mergeCell ref="E137:G137"/>
    <mergeCell ref="E138:G138"/>
    <mergeCell ref="E139:G139"/>
    <mergeCell ref="E140:G140"/>
    <mergeCell ref="E141:G141"/>
    <mergeCell ref="E142:G142"/>
    <mergeCell ref="E131:G131"/>
    <mergeCell ref="E132:G132"/>
    <mergeCell ref="E133:G133"/>
    <mergeCell ref="E134:G134"/>
    <mergeCell ref="E135:G135"/>
    <mergeCell ref="E136:G136"/>
    <mergeCell ref="E125:G125"/>
    <mergeCell ref="E126:G126"/>
    <mergeCell ref="E127:G127"/>
    <mergeCell ref="E128:G128"/>
    <mergeCell ref="E129:G129"/>
    <mergeCell ref="E130:G130"/>
    <mergeCell ref="E119:G119"/>
    <mergeCell ref="E120:G120"/>
    <mergeCell ref="E121:G121"/>
    <mergeCell ref="E122:G122"/>
    <mergeCell ref="E123:G123"/>
    <mergeCell ref="E124:G124"/>
    <mergeCell ref="E113:G113"/>
    <mergeCell ref="E114:G114"/>
    <mergeCell ref="E115:G115"/>
    <mergeCell ref="E116:G116"/>
    <mergeCell ref="E117:G117"/>
    <mergeCell ref="E118:G118"/>
    <mergeCell ref="E107:G107"/>
    <mergeCell ref="E108:G108"/>
    <mergeCell ref="E109:G109"/>
    <mergeCell ref="E110:G110"/>
    <mergeCell ref="E111:G111"/>
    <mergeCell ref="E112:G112"/>
    <mergeCell ref="E101:G101"/>
    <mergeCell ref="E102:G102"/>
    <mergeCell ref="E103:G103"/>
    <mergeCell ref="E104:G104"/>
    <mergeCell ref="E105:G105"/>
    <mergeCell ref="E106:G106"/>
    <mergeCell ref="E95:G95"/>
    <mergeCell ref="E96:G96"/>
    <mergeCell ref="E97:G97"/>
    <mergeCell ref="E98:G98"/>
    <mergeCell ref="E99:G99"/>
    <mergeCell ref="E100:G100"/>
    <mergeCell ref="E89:G89"/>
    <mergeCell ref="E90:G90"/>
    <mergeCell ref="E91:G91"/>
    <mergeCell ref="E92:G92"/>
    <mergeCell ref="E93:G93"/>
    <mergeCell ref="E94:G94"/>
    <mergeCell ref="E83:G83"/>
    <mergeCell ref="E84:G84"/>
    <mergeCell ref="E85:G85"/>
    <mergeCell ref="E86:G86"/>
    <mergeCell ref="E87:G87"/>
    <mergeCell ref="E88:G88"/>
    <mergeCell ref="E77:G77"/>
    <mergeCell ref="E78:G78"/>
    <mergeCell ref="E79:G79"/>
    <mergeCell ref="E80:G80"/>
    <mergeCell ref="E81:G81"/>
    <mergeCell ref="E82:G82"/>
    <mergeCell ref="E71:G71"/>
    <mergeCell ref="E72:G72"/>
    <mergeCell ref="E73:G73"/>
    <mergeCell ref="E74:G74"/>
    <mergeCell ref="E75:G75"/>
    <mergeCell ref="E76:G76"/>
    <mergeCell ref="E65:G65"/>
    <mergeCell ref="E66:G66"/>
    <mergeCell ref="E67:G67"/>
    <mergeCell ref="E68:G68"/>
    <mergeCell ref="E69:G69"/>
    <mergeCell ref="E70:G70"/>
    <mergeCell ref="E59:G59"/>
    <mergeCell ref="E60:G60"/>
    <mergeCell ref="E61:G61"/>
    <mergeCell ref="E62:G62"/>
    <mergeCell ref="E63:G63"/>
    <mergeCell ref="E64:G64"/>
    <mergeCell ref="E55:G55"/>
    <mergeCell ref="E56:G56"/>
    <mergeCell ref="E57:G57"/>
    <mergeCell ref="E58:G58"/>
    <mergeCell ref="E52:G52"/>
    <mergeCell ref="E41:G41"/>
    <mergeCell ref="E42:G42"/>
    <mergeCell ref="E43:G43"/>
    <mergeCell ref="E44:G44"/>
    <mergeCell ref="E45:G45"/>
    <mergeCell ref="E46:G46"/>
    <mergeCell ref="E47:G47"/>
    <mergeCell ref="E48:G48"/>
    <mergeCell ref="E49:G49"/>
    <mergeCell ref="E51:G51"/>
    <mergeCell ref="E20:G20"/>
    <mergeCell ref="E21:G21"/>
    <mergeCell ref="E22:G22"/>
    <mergeCell ref="E8:F8"/>
    <mergeCell ref="E9:F9"/>
    <mergeCell ref="B20:D20"/>
    <mergeCell ref="B18:D18"/>
    <mergeCell ref="E53:G53"/>
    <mergeCell ref="E54:G54"/>
    <mergeCell ref="B52:D52"/>
    <mergeCell ref="B53:D53"/>
    <mergeCell ref="B54:D54"/>
    <mergeCell ref="B42:D42"/>
    <mergeCell ref="B43:D43"/>
    <mergeCell ref="B13:D13"/>
    <mergeCell ref="E13:G13"/>
    <mergeCell ref="AM29:AR30"/>
    <mergeCell ref="AU4:BN4"/>
    <mergeCell ref="E7:F7"/>
    <mergeCell ref="E6:F6"/>
    <mergeCell ref="E5:F5"/>
    <mergeCell ref="B41:D41"/>
    <mergeCell ref="E36:G36"/>
    <mergeCell ref="E37:G37"/>
    <mergeCell ref="E38:G38"/>
    <mergeCell ref="E31:G31"/>
    <mergeCell ref="E32:G32"/>
    <mergeCell ref="E33:G33"/>
    <mergeCell ref="E34:G34"/>
    <mergeCell ref="E35:G35"/>
    <mergeCell ref="E4:F4"/>
    <mergeCell ref="B14:D14"/>
    <mergeCell ref="B15:D15"/>
    <mergeCell ref="B16:D16"/>
    <mergeCell ref="B17:D17"/>
    <mergeCell ref="E29:G29"/>
    <mergeCell ref="E30:G30"/>
    <mergeCell ref="E15:G15"/>
    <mergeCell ref="BR40:BR41"/>
    <mergeCell ref="E10:G10"/>
    <mergeCell ref="AS3:BP3"/>
    <mergeCell ref="E399:G399"/>
    <mergeCell ref="AF3:AJ10"/>
    <mergeCell ref="BX37:CA37"/>
    <mergeCell ref="E23:G23"/>
    <mergeCell ref="E24:G24"/>
    <mergeCell ref="E25:G25"/>
    <mergeCell ref="E26:G26"/>
    <mergeCell ref="E27:G27"/>
    <mergeCell ref="E28:G28"/>
    <mergeCell ref="E14:G14"/>
    <mergeCell ref="E39:G39"/>
    <mergeCell ref="E40:G40"/>
    <mergeCell ref="E18:G18"/>
    <mergeCell ref="BR11:BR12"/>
    <mergeCell ref="BS11:BS12"/>
    <mergeCell ref="BT11:BT12"/>
    <mergeCell ref="BU11:BV11"/>
    <mergeCell ref="E50:G50"/>
    <mergeCell ref="E16:G16"/>
    <mergeCell ref="E17:G17"/>
    <mergeCell ref="E19:G19"/>
    <mergeCell ref="AS2:BO2"/>
    <mergeCell ref="AS115:BO119"/>
    <mergeCell ref="AS14:BO14"/>
    <mergeCell ref="AS39:BO39"/>
    <mergeCell ref="AS40:BO40"/>
    <mergeCell ref="AS66:BO66"/>
    <mergeCell ref="AS67:BO67"/>
    <mergeCell ref="AS97:BO97"/>
    <mergeCell ref="AS98:BO98"/>
  </mergeCells>
  <conditionalFormatting sqref="H14:I398">
    <cfRule type="cellIs" dxfId="0" priority="1" operator="equal">
      <formula>""</formula>
    </cfRule>
  </conditionalFormatting>
  <pageMargins left="0.7" right="0.7" top="0.75" bottom="0.75" header="0.3" footer="0.3"/>
  <pageSetup paperSize="9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ВЛ-110кВ_СТЭЦ-ПС_Мера</vt:lpstr>
    </vt:vector>
  </TitlesOfParts>
  <Company>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2017-11-01T09:43:05Z</dcterms:created>
  <dcterms:modified xsi:type="dcterms:W3CDTF">2018-12-10T22:59:24Z</dcterms:modified>
</cp:coreProperties>
</file>